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Y:\Affaire Studis Ingénierie\24-105 - ST YAN-Hangar à avion\B - Etudes\03 - PRO-DCE\VRD\24-105_SAINT YAN_PRO-DCE_LOT VRD V2\Pièces écrites\"/>
    </mc:Choice>
  </mc:AlternateContent>
  <xr:revisionPtr revIDLastSave="0" documentId="13_ncr:1_{759EA55D-A471-4356-B67C-0A3F83F121B8}" xr6:coauthVersionLast="47" xr6:coauthVersionMax="47" xr10:uidLastSave="{00000000-0000-0000-0000-000000000000}"/>
  <bookViews>
    <workbookView xWindow="64680" yWindow="-120" windowWidth="29040" windowHeight="15720" activeTab="1" xr2:uid="{00000000-000D-0000-FFFF-FFFF00000000}"/>
  </bookViews>
  <sheets>
    <sheet name="Récap. général" sheetId="1" r:id="rId1"/>
    <sheet name="LOT VRD" sheetId="2" r:id="rId2"/>
  </sheets>
  <definedNames>
    <definedName name="_xlnm.Print_Titles" localSheetId="1">'LOT VRD'!$1:$2</definedName>
    <definedName name="_xlnm.Print_Area" localSheetId="1">'LOT VRD'!$A$1:$F$179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77" i="2" l="1"/>
  <c r="B177" i="2"/>
  <c r="A173" i="2"/>
  <c r="B173" i="2"/>
  <c r="A169" i="2"/>
  <c r="B169" i="2" s="1"/>
  <c r="F8" i="2" l="1"/>
  <c r="F47" i="2"/>
  <c r="F143" i="2" s="1"/>
  <c r="F94" i="2"/>
  <c r="F153" i="2" s="1"/>
  <c r="A165" i="2"/>
  <c r="B165" i="2" s="1"/>
  <c r="F113" i="2" l="1"/>
  <c r="F157" i="2" s="1"/>
  <c r="F137" i="2"/>
  <c r="F88" i="2"/>
  <c r="F151" i="2" s="1"/>
  <c r="F102" i="2"/>
  <c r="F155" i="2" s="1"/>
  <c r="F23" i="2"/>
  <c r="F139" i="2" s="1"/>
  <c r="F131" i="2"/>
  <c r="F159" i="2" s="1"/>
  <c r="F72" i="2"/>
  <c r="F147" i="2" s="1"/>
  <c r="F80" i="2"/>
  <c r="F149" i="2" s="1"/>
  <c r="F59" i="2"/>
  <c r="F145" i="2" s="1"/>
  <c r="F42" i="2"/>
  <c r="F141" i="2" s="1"/>
  <c r="F176" i="2" l="1"/>
  <c r="F172" i="2"/>
  <c r="F168" i="2"/>
  <c r="F164" i="2"/>
  <c r="F165" i="2" s="1"/>
  <c r="F166" i="2" s="1"/>
  <c r="C12" i="1" l="1"/>
  <c r="C14" i="1" s="1"/>
  <c r="F177" i="2"/>
  <c r="F178" i="2" s="1"/>
  <c r="F173" i="2"/>
  <c r="F174" i="2" s="1"/>
  <c r="F169" i="2"/>
  <c r="F170" i="2" s="1"/>
  <c r="E12" i="1" l="1"/>
  <c r="E14" i="1" s="1"/>
  <c r="F12" i="1"/>
  <c r="F14" i="1" s="1"/>
</calcChain>
</file>

<file path=xl/sharedStrings.xml><?xml version="1.0" encoding="utf-8"?>
<sst xmlns="http://schemas.openxmlformats.org/spreadsheetml/2006/main" count="517" uniqueCount="493">
  <si>
    <t>ATTIC+</t>
  </si>
  <si>
    <t>le 17/07/2025</t>
  </si>
  <si>
    <t>Transfert vers EXCEL</t>
  </si>
  <si>
    <t>Affaire :</t>
  </si>
  <si>
    <t>Extension Hangar SAINT YAN</t>
  </si>
  <si>
    <t>Maître d'ouvrage :</t>
  </si>
  <si>
    <t>Liste des lots :</t>
  </si>
  <si>
    <t>Montant H.T. HT</t>
  </si>
  <si>
    <t>TVA</t>
  </si>
  <si>
    <t>Montant H.T. TVA</t>
  </si>
  <si>
    <t>Montant H.T. TTC</t>
  </si>
  <si>
    <t>U.</t>
  </si>
  <si>
    <t>Q.Moe</t>
  </si>
  <si>
    <t>P.U.</t>
  </si>
  <si>
    <t>Montant H.T.</t>
  </si>
  <si>
    <t>2</t>
  </si>
  <si>
    <t>PRESTATIONS GENERALES</t>
  </si>
  <si>
    <t>CH3</t>
  </si>
  <si>
    <t>PLANS D'EXECUTION, IMPLANTATION ET DOE</t>
  </si>
  <si>
    <t>Forf</t>
  </si>
  <si>
    <t>ART</t>
  </si>
  <si>
    <t>000-I954</t>
  </si>
  <si>
    <t>INSTALLATION PROVISOIRE DE CHANTIER</t>
  </si>
  <si>
    <t>Forf</t>
  </si>
  <si>
    <t>ART</t>
  </si>
  <si>
    <t>000-I955</t>
  </si>
  <si>
    <t>Total PRESTATIONS GENERALES</t>
  </si>
  <si>
    <t>STOT</t>
  </si>
  <si>
    <t>3</t>
  </si>
  <si>
    <t>TRAVAUX PREPARATOIRES/TERRASSEMENTS</t>
  </si>
  <si>
    <t>CH3</t>
  </si>
  <si>
    <t>DECAPAGE DE LA TERRE VEGETALE ET STOCKAGE SUR SITE</t>
  </si>
  <si>
    <t>m3</t>
  </si>
  <si>
    <t>ART</t>
  </si>
  <si>
    <t>000-J032</t>
  </si>
  <si>
    <t>DECOUPE DE REVETEMENT DE SURFACE EXISTANT PAR SCIAGE</t>
  </si>
  <si>
    <t>ml</t>
  </si>
  <si>
    <t>ART</t>
  </si>
  <si>
    <t>000-M034</t>
  </si>
  <si>
    <t>DEMOLITION DE BORDURES EXISTANTES</t>
  </si>
  <si>
    <t>ml</t>
  </si>
  <si>
    <t>ART</t>
  </si>
  <si>
    <t>000-J054</t>
  </si>
  <si>
    <t>DEMOLITION DE DALLE BETON</t>
  </si>
  <si>
    <t>m²</t>
  </si>
  <si>
    <t>ART</t>
  </si>
  <si>
    <t>000-M033</t>
  </si>
  <si>
    <t>DEPOSE DE CLOTURE EXISTANTE Y COMPRIS SCELLEMENT BETON</t>
  </si>
  <si>
    <t>ml</t>
  </si>
  <si>
    <t>ART</t>
  </si>
  <si>
    <t>000-M032</t>
  </si>
  <si>
    <t>RABOTAGE Y COMPRIS EVACUATION</t>
  </si>
  <si>
    <t>m²</t>
  </si>
  <si>
    <t>ART</t>
  </si>
  <si>
    <t>000-M076</t>
  </si>
  <si>
    <t>MISE A LA COTE OU SUPPRESSION DE REGARDS EXISTANTS</t>
  </si>
  <si>
    <t>U</t>
  </si>
  <si>
    <t>ART</t>
  </si>
  <si>
    <t>000-J061</t>
  </si>
  <si>
    <t>TERRASSEMENT EN DEBLAIS POUR MISE A LA COTE FOND DE FORME</t>
  </si>
  <si>
    <t>m3</t>
  </si>
  <si>
    <t>ART</t>
  </si>
  <si>
    <t>000-J031</t>
  </si>
  <si>
    <t>DEBLAIS MIS EN REMBLAIS</t>
  </si>
  <si>
    <t>m3</t>
  </si>
  <si>
    <t>ART</t>
  </si>
  <si>
    <t>000-M077</t>
  </si>
  <si>
    <t>EVACUATION DES DEBLAIS EN DECHARGE PUBLIQUE AGREE</t>
  </si>
  <si>
    <t>m3</t>
  </si>
  <si>
    <t>ART</t>
  </si>
  <si>
    <t>000-J029</t>
  </si>
  <si>
    <t>ESSAIS A LA PLAQUE</t>
  </si>
  <si>
    <t>Ens</t>
  </si>
  <si>
    <t>ART</t>
  </si>
  <si>
    <t>000-J028</t>
  </si>
  <si>
    <t>Total TRAVAUX PREPARATOIRES/TERRASSEMENTS</t>
  </si>
  <si>
    <t>STOT</t>
  </si>
  <si>
    <t>4</t>
  </si>
  <si>
    <t>AMENAGEMENTS DE SURFACE</t>
  </si>
  <si>
    <t>CH3</t>
  </si>
  <si>
    <t>PURGE, REGLAGE ET COMPACTAGE DES FONDS DE FORMES</t>
  </si>
  <si>
    <t>m²</t>
  </si>
  <si>
    <t>ART</t>
  </si>
  <si>
    <t>000-I958</t>
  </si>
  <si>
    <t>FEUTRE ANTI-CONTAMINANT GEOTEXTILE</t>
  </si>
  <si>
    <t>m²</t>
  </si>
  <si>
    <t>ART</t>
  </si>
  <si>
    <t>000-I959</t>
  </si>
  <si>
    <t>COUCHE DE BLOCAGE EN GNT 100/200</t>
  </si>
  <si>
    <t>m3</t>
  </si>
  <si>
    <t>ART</t>
  </si>
  <si>
    <t>000-M035</t>
  </si>
  <si>
    <t>COUCHE DE FONDATION EN GNT 0/80</t>
  </si>
  <si>
    <t>m3</t>
  </si>
  <si>
    <t>ART</t>
  </si>
  <si>
    <t>000-I960</t>
  </si>
  <si>
    <t>COUCHE DE REGLAGE EN GNT 0/31.5</t>
  </si>
  <si>
    <t>m3</t>
  </si>
  <si>
    <t>ART</t>
  </si>
  <si>
    <t>000-I961</t>
  </si>
  <si>
    <t>RECALIBRAGE COUCHE DE REGLAGE EN GNT 0/31.5</t>
  </si>
  <si>
    <t>m²</t>
  </si>
  <si>
    <t>ART</t>
  </si>
  <si>
    <t>000-M078</t>
  </si>
  <si>
    <t>COUCHE D'IMPREGNATION A L'EMULSION DE BITUME 900 GR/M²</t>
  </si>
  <si>
    <t>m²</t>
  </si>
  <si>
    <t>ART</t>
  </si>
  <si>
    <t>000-I970</t>
  </si>
  <si>
    <t>SOUS-COUCHE DE ROULEMENT EN GBSC 0/14</t>
  </si>
  <si>
    <t>m²</t>
  </si>
  <si>
    <t>ART</t>
  </si>
  <si>
    <t>000-M039</t>
  </si>
  <si>
    <t>COUCHE D'ACCROCHAGE A L'EMULSION DE BITUME</t>
  </si>
  <si>
    <t>m²</t>
  </si>
  <si>
    <t>ART</t>
  </si>
  <si>
    <t>000-M038</t>
  </si>
  <si>
    <t>COUCHE DE ROULEMENT EN BBSG 0/10 NOIR</t>
  </si>
  <si>
    <t>m²</t>
  </si>
  <si>
    <t>ART</t>
  </si>
  <si>
    <t>000-I972</t>
  </si>
  <si>
    <t>BETON LISSE</t>
  </si>
  <si>
    <t>m²</t>
  </si>
  <si>
    <t>ART</t>
  </si>
  <si>
    <t>000-M037</t>
  </si>
  <si>
    <t>DALLE POUR AIRE DE PRESENTATION DECHETS</t>
  </si>
  <si>
    <t>Ens</t>
  </si>
  <si>
    <t>ART</t>
  </si>
  <si>
    <t>000-M036</t>
  </si>
  <si>
    <t>DALLE POUR CONTAINERS</t>
  </si>
  <si>
    <t>Ens</t>
  </si>
  <si>
    <t>ART</t>
  </si>
  <si>
    <t>000-M079</t>
  </si>
  <si>
    <t>BANDE ANTI-PROJECTION EN GRAVILLONS ROULES</t>
  </si>
  <si>
    <t>m²</t>
  </si>
  <si>
    <t>ART</t>
  </si>
  <si>
    <t>000-M074</t>
  </si>
  <si>
    <t>BORDURE BETON GRISE TYPE P1</t>
  </si>
  <si>
    <t>ml</t>
  </si>
  <si>
    <t>ART</t>
  </si>
  <si>
    <t>000-M223</t>
  </si>
  <si>
    <t>Total AMENAGEMENTS DE SURFACE</t>
  </si>
  <si>
    <t>STOT</t>
  </si>
  <si>
    <t>5</t>
  </si>
  <si>
    <t>SIGNALISATION</t>
  </si>
  <si>
    <t>CH3</t>
  </si>
  <si>
    <t>MARQUAGE AU SOL TYPE PEINTURE ROUTIERE</t>
  </si>
  <si>
    <t>ml</t>
  </si>
  <si>
    <t>ART</t>
  </si>
  <si>
    <t>000-M040</t>
  </si>
  <si>
    <t>Total SIGNALISATION</t>
  </si>
  <si>
    <t>STOT</t>
  </si>
  <si>
    <t>6</t>
  </si>
  <si>
    <t>EAUX PLUVIALES</t>
  </si>
  <si>
    <t>CH3</t>
  </si>
  <si>
    <t>TRANCHEE Y COMPRIS REMBLAIEMENT</t>
  </si>
  <si>
    <t>ml</t>
  </si>
  <si>
    <t>ART</t>
  </si>
  <si>
    <t>000-M088</t>
  </si>
  <si>
    <t>TRANCHEE Y COMPRIS REMBLAIEMENT + REPRISE REVETEMENT</t>
  </si>
  <si>
    <t>ml</t>
  </si>
  <si>
    <t>ART</t>
  </si>
  <si>
    <t>000-I994</t>
  </si>
  <si>
    <t>CANALISATION PVC CR8 Ø 200 mm</t>
  </si>
  <si>
    <t>ml</t>
  </si>
  <si>
    <t>ART</t>
  </si>
  <si>
    <t>000-M041</t>
  </si>
  <si>
    <t>CANALISATION PVC CR8 Ø 250 mm</t>
  </si>
  <si>
    <t>ml</t>
  </si>
  <si>
    <t>ART</t>
  </si>
  <si>
    <t>000-J237</t>
  </si>
  <si>
    <t>CHEMINEE DE VISITE + TAMPON FONTE D400 ARTICULE</t>
  </si>
  <si>
    <t>U</t>
  </si>
  <si>
    <t>ART</t>
  </si>
  <si>
    <t>000-I990</t>
  </si>
  <si>
    <t>REGARD DE BRANCHEMENT + TAMPON FONTE</t>
  </si>
  <si>
    <t>U</t>
  </si>
  <si>
    <t>ART</t>
  </si>
  <si>
    <t>000-I989</t>
  </si>
  <si>
    <t>BASSIN DE RETENTION INFILTRANT EN BLOCS ALVEOLAIRES</t>
  </si>
  <si>
    <t>m3</t>
  </si>
  <si>
    <t>ART</t>
  </si>
  <si>
    <t>000-I984</t>
  </si>
  <si>
    <t>INSPECTION VIDEO ET ESSAI D'ETANCHEITE</t>
  </si>
  <si>
    <t>Forf</t>
  </si>
  <si>
    <t>ART</t>
  </si>
  <si>
    <t>000-I981</t>
  </si>
  <si>
    <t>Total EAUX PLUVIALES</t>
  </si>
  <si>
    <t>STOT</t>
  </si>
  <si>
    <t>7</t>
  </si>
  <si>
    <t>EAUX USEES</t>
  </si>
  <si>
    <t>CH3</t>
  </si>
  <si>
    <t>TRANCHEE Y COMPRIS REMBLAIEMENT</t>
  </si>
  <si>
    <t>ml</t>
  </si>
  <si>
    <t>ART</t>
  </si>
  <si>
    <t>000-M089</t>
  </si>
  <si>
    <t>TRANCHEE Y COMPRIS REMBLAIEMENT + REPRISE REVETEMENT</t>
  </si>
  <si>
    <t>ml</t>
  </si>
  <si>
    <t>ART</t>
  </si>
  <si>
    <t>000-J002</t>
  </si>
  <si>
    <t>CANALISATIONS PVC CR8</t>
  </si>
  <si>
    <t>ml</t>
  </si>
  <si>
    <t>ART</t>
  </si>
  <si>
    <t>000-J001</t>
  </si>
  <si>
    <t>CULOTTE DE BRANCHEMENT POUR CANALISATION PVC</t>
  </si>
  <si>
    <t>U</t>
  </si>
  <si>
    <t>ART</t>
  </si>
  <si>
    <t>000-M080</t>
  </si>
  <si>
    <t>CHEMINEE DE VISITE + TAMPON FONTE</t>
  </si>
  <si>
    <t>U</t>
  </si>
  <si>
    <t>ART</t>
  </si>
  <si>
    <t>000-J000</t>
  </si>
  <si>
    <t>REGARD DE VISITE + GRILLE FONTE</t>
  </si>
  <si>
    <t>U</t>
  </si>
  <si>
    <t>ART</t>
  </si>
  <si>
    <t>000-M043</t>
  </si>
  <si>
    <t>SEPARATEUR A HYDROCARBURES Y COMPRIS REGARDS</t>
  </si>
  <si>
    <t>Ens</t>
  </si>
  <si>
    <t>ART</t>
  </si>
  <si>
    <t>000-M042</t>
  </si>
  <si>
    <t>RACCORDEMENT SUR REGARD / RESEAU EXISTANT</t>
  </si>
  <si>
    <t>Ens</t>
  </si>
  <si>
    <t>ART</t>
  </si>
  <si>
    <t>000-I996</t>
  </si>
  <si>
    <t>INSPECTION VIDEO ET ESSAI D'ETANCHEITE</t>
  </si>
  <si>
    <t>Forf</t>
  </si>
  <si>
    <t>ART</t>
  </si>
  <si>
    <t>000-I995</t>
  </si>
  <si>
    <t>Total EAUX USEES</t>
  </si>
  <si>
    <t>STOT</t>
  </si>
  <si>
    <t>8</t>
  </si>
  <si>
    <t>EAU POTABLE</t>
  </si>
  <si>
    <t>CH3</t>
  </si>
  <si>
    <t>TRANCHEE Y COMPRIS REMBLAIEMENT + REPRISE REVETEMENT</t>
  </si>
  <si>
    <t>ml</t>
  </si>
  <si>
    <t>ART</t>
  </si>
  <si>
    <t>000-J010</t>
  </si>
  <si>
    <t>CANALISATION PEHD 16 BARS</t>
  </si>
  <si>
    <t>ml</t>
  </si>
  <si>
    <t>ART</t>
  </si>
  <si>
    <t>000-J008</t>
  </si>
  <si>
    <t>REGARD DE COMPTAGE GENERAL</t>
  </si>
  <si>
    <t>U</t>
  </si>
  <si>
    <t>ART</t>
  </si>
  <si>
    <t>000-J006</t>
  </si>
  <si>
    <t>ESSAI, STERILISATION ET DESINFECTION</t>
  </si>
  <si>
    <t>Forf</t>
  </si>
  <si>
    <t>ART</t>
  </si>
  <si>
    <t>000-J003</t>
  </si>
  <si>
    <t>Total EAU POTABLE</t>
  </si>
  <si>
    <t>STOT</t>
  </si>
  <si>
    <t>9</t>
  </si>
  <si>
    <t>BASSE TENSION</t>
  </si>
  <si>
    <t>CH3</t>
  </si>
  <si>
    <t>TRANCHEE Y COMPRIS REMBLAIEMENT</t>
  </si>
  <si>
    <t>ml</t>
  </si>
  <si>
    <t>ART</t>
  </si>
  <si>
    <t>000-M090</t>
  </si>
  <si>
    <t>TRANCHEE Y COMPRIS REMBLAIEMENT + REPRISE REVETEMENT</t>
  </si>
  <si>
    <t>ml</t>
  </si>
  <si>
    <t>ART</t>
  </si>
  <si>
    <t>000-J013</t>
  </si>
  <si>
    <t>FOURREAU TPC ROUGE AIGUILLE</t>
  </si>
  <si>
    <t>ml</t>
  </si>
  <si>
    <t>ART</t>
  </si>
  <si>
    <t>000-J244</t>
  </si>
  <si>
    <t>CHAMBRE DE TIRAGE + TAMPON FONTE TROTTOIR</t>
  </si>
  <si>
    <t>U</t>
  </si>
  <si>
    <t>ART</t>
  </si>
  <si>
    <t>000-J246</t>
  </si>
  <si>
    <t>Total BASSE TENSION</t>
  </si>
  <si>
    <t>STOT</t>
  </si>
  <si>
    <t>10</t>
  </si>
  <si>
    <t>MOBILIER / CLOTURE</t>
  </si>
  <si>
    <t>CH3</t>
  </si>
  <si>
    <t>CLOTURE RIGIDE EN PANNEAUX TREILLIS SOUDES</t>
  </si>
  <si>
    <t>ml</t>
  </si>
  <si>
    <t>ART</t>
  </si>
  <si>
    <t>000-M044</t>
  </si>
  <si>
    <t>PORTILLON PIVOTANT SIMPLE VANTAIL</t>
  </si>
  <si>
    <t>Ens</t>
  </si>
  <si>
    <t>ART</t>
  </si>
  <si>
    <t>000-M045</t>
  </si>
  <si>
    <t>Total MOBILIER / CLOTURE</t>
  </si>
  <si>
    <t>STOT</t>
  </si>
  <si>
    <t>11</t>
  </si>
  <si>
    <t>ESPACES VERTS</t>
  </si>
  <si>
    <t>CH3</t>
  </si>
  <si>
    <t>REPRISE ET MISE EN PLACE DE TERRE VEGETALE</t>
  </si>
  <si>
    <t>m3</t>
  </si>
  <si>
    <t>ART</t>
  </si>
  <si>
    <t>000-M081</t>
  </si>
  <si>
    <t>PAILLAGE DE TYPE COPEAUX DE BOIS NATUREL</t>
  </si>
  <si>
    <t>m²</t>
  </si>
  <si>
    <t>ART</t>
  </si>
  <si>
    <t>000-M084</t>
  </si>
  <si>
    <t>FOURNITURE ET PLANTATION D'ARBUSTES STRATE BASSE</t>
  </si>
  <si>
    <t>m²</t>
  </si>
  <si>
    <t>ART</t>
  </si>
  <si>
    <t>000-M082</t>
  </si>
  <si>
    <t>GARANTIE DE REPRISE ET CONFORTEMENT DES VEGETAUX SUR 1 AN</t>
  </si>
  <si>
    <t>Ens</t>
  </si>
  <si>
    <t>ART</t>
  </si>
  <si>
    <t>000-M085</t>
  </si>
  <si>
    <t>Total ESPACES VERTS</t>
  </si>
  <si>
    <t>STOT</t>
  </si>
  <si>
    <t>12</t>
  </si>
  <si>
    <t>CH3</t>
  </si>
  <si>
    <t>TERRASSEMENT EN DEBLAIS POUR MISE A LA COTE FOND DE FORME</t>
  </si>
  <si>
    <t>m3</t>
  </si>
  <si>
    <t>ART</t>
  </si>
  <si>
    <t>000-M053</t>
  </si>
  <si>
    <t>EVACUATION DES DEBLAIS EN DECHARGE PUBLIQUE AGREE</t>
  </si>
  <si>
    <t>m3</t>
  </si>
  <si>
    <t>ART</t>
  </si>
  <si>
    <t>000-M055</t>
  </si>
  <si>
    <t>ESSAIS A LA PLAQUE</t>
  </si>
  <si>
    <t>Ens</t>
  </si>
  <si>
    <t>ART</t>
  </si>
  <si>
    <t>000-M226</t>
  </si>
  <si>
    <t>BORDURE BETON GRISE TYPE T2</t>
  </si>
  <si>
    <t>ml</t>
  </si>
  <si>
    <t>ART</t>
  </si>
  <si>
    <t>000-M057</t>
  </si>
  <si>
    <t>FOURNITURE, TRANSPORT ET MISE EN OEUVRE DE TERRE VEGETALE</t>
  </si>
  <si>
    <t>m3</t>
  </si>
  <si>
    <t>ART</t>
  </si>
  <si>
    <t>000-M060</t>
  </si>
  <si>
    <t>ENGAZONNEMENT TYPE PELOUSE RUSTIQUE Y COMPRIS PREMIERE TONTE</t>
  </si>
  <si>
    <t>m²</t>
  </si>
  <si>
    <t>ART</t>
  </si>
  <si>
    <t>000-M059</t>
  </si>
  <si>
    <t>GARANTIE DE REPRISE ET CONFORTEMENT DES VEGETAUX SUR 1 AN</t>
  </si>
  <si>
    <t>Ens</t>
  </si>
  <si>
    <t>ART</t>
  </si>
  <si>
    <t>000-M058</t>
  </si>
  <si>
    <t>STOT</t>
  </si>
  <si>
    <t>13</t>
  </si>
  <si>
    <t>CH3</t>
  </si>
  <si>
    <t>MOINS-VALUE POUR L'ARTICLE 4.15</t>
  </si>
  <si>
    <t>ml</t>
  </si>
  <si>
    <t>ART</t>
  </si>
  <si>
    <t>000-M225</t>
  </si>
  <si>
    <t>MOINS-VALUE POUR L'ARTICLE 10.2</t>
  </si>
  <si>
    <t>Ens</t>
  </si>
  <si>
    <t>ART</t>
  </si>
  <si>
    <t>000-M224</t>
  </si>
  <si>
    <t>DECAPAGE DE LA TERRE VEGETALE ET STOCKAGE SUR SITE</t>
  </si>
  <si>
    <t>m3</t>
  </si>
  <si>
    <t>ART</t>
  </si>
  <si>
    <t>000-M086</t>
  </si>
  <si>
    <t>DEMOLITION DE BORDURES EXISTANTES</t>
  </si>
  <si>
    <t>ml</t>
  </si>
  <si>
    <t>ART</t>
  </si>
  <si>
    <t>000-M069</t>
  </si>
  <si>
    <t>DECOUPE DE REVETEMENT DE SURFACE EXISTANT PAR SCIAGE</t>
  </si>
  <si>
    <t>ml</t>
  </si>
  <si>
    <t>ART</t>
  </si>
  <si>
    <t>000-M075</t>
  </si>
  <si>
    <t>MISE A LA COTE OU SUPPRESSION DE REGARDS EXISTANTS</t>
  </si>
  <si>
    <t>U</t>
  </si>
  <si>
    <t>ART</t>
  </si>
  <si>
    <t>000-M067</t>
  </si>
  <si>
    <t>RABOTAGE Y COMPRIS EVACUATION</t>
  </si>
  <si>
    <t>m²</t>
  </si>
  <si>
    <t>ART</t>
  </si>
  <si>
    <t>000-M068</t>
  </si>
  <si>
    <t>TERRASSEMENT EN DEBLAIS POUR MISE A LA COTE FOND DE FORME</t>
  </si>
  <si>
    <t>m3</t>
  </si>
  <si>
    <t>ART</t>
  </si>
  <si>
    <t>000-M061</t>
  </si>
  <si>
    <t>EVACUATION DES DEBLAIS EN DECHARGE PUBLIQUE AGREE</t>
  </si>
  <si>
    <t>m3</t>
  </si>
  <si>
    <t>ART</t>
  </si>
  <si>
    <t>000-M062</t>
  </si>
  <si>
    <t>ESSAIS A LA PLAQUE</t>
  </si>
  <si>
    <t>Ens</t>
  </si>
  <si>
    <t>ART</t>
  </si>
  <si>
    <t>000-M227</t>
  </si>
  <si>
    <t>BORDURE BETON GRISE TYPE T2</t>
  </si>
  <si>
    <t>ml</t>
  </si>
  <si>
    <t>ART</t>
  </si>
  <si>
    <t>000-M063</t>
  </si>
  <si>
    <t>REPRISE ET MISE EN PLACE DE TERRE VEGETALE</t>
  </si>
  <si>
    <t>m3</t>
  </si>
  <si>
    <t>ART</t>
  </si>
  <si>
    <t>000-M087</t>
  </si>
  <si>
    <t>ENGAZONNEMENT TYPE PELOUSE RUSTIQUE Y COMPRIS PREMIERE TONTE</t>
  </si>
  <si>
    <t>m²</t>
  </si>
  <si>
    <t>ART</t>
  </si>
  <si>
    <t>000-M065</t>
  </si>
  <si>
    <t>GARANTIE DE REPRISE ET CONFORTEMENT DES VEGETAUX SUR 1 AN</t>
  </si>
  <si>
    <t>Ens</t>
  </si>
  <si>
    <t>ART</t>
  </si>
  <si>
    <t>000-M066</t>
  </si>
  <si>
    <t>STOT</t>
  </si>
  <si>
    <t>TOTHT</t>
  </si>
  <si>
    <t>TVA</t>
  </si>
  <si>
    <t>Montant TTC</t>
  </si>
  <si>
    <t>TOTTTC</t>
  </si>
  <si>
    <t>2.1</t>
  </si>
  <si>
    <t>2.2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</si>
  <si>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</si>
  <si>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</si>
  <si>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</si>
  <si>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</si>
  <si>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</si>
  <si>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</si>
  <si>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</si>
  <si>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</si>
  <si>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</si>
  <si>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</si>
  <si>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</si>
  <si>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4.1</t>
  </si>
  <si>
    <t>4.2</t>
  </si>
  <si>
    <t>4.3</t>
  </si>
  <si>
    <t>4.4</t>
  </si>
  <si>
    <t>4.5</t>
  </si>
  <si>
    <t>4.6</t>
  </si>
  <si>
    <t>4.7</t>
  </si>
  <si>
    <t xml:space="preserve">4.8 </t>
  </si>
  <si>
    <t>4.9</t>
  </si>
  <si>
    <t>4.10</t>
  </si>
  <si>
    <t>4.11</t>
  </si>
  <si>
    <t>4.12</t>
  </si>
  <si>
    <t>4.13</t>
  </si>
  <si>
    <t>4.14</t>
  </si>
  <si>
    <t>4.15</t>
  </si>
  <si>
    <t>5.1</t>
  </si>
  <si>
    <t>6.1</t>
  </si>
  <si>
    <t>6.2</t>
  </si>
  <si>
    <t>6.3</t>
  </si>
  <si>
    <t>6.4</t>
  </si>
  <si>
    <t>6.5</t>
  </si>
  <si>
    <t>6.6</t>
  </si>
  <si>
    <t>6.7</t>
  </si>
  <si>
    <t>6.8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</si>
  <si>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</si>
  <si>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</si>
  <si>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</si>
  <si>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</si>
  <si>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</si>
  <si>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</si>
  <si>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</si>
  <si>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</si>
  <si>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</si>
  <si>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</si>
  <si>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</si>
  <si>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</si>
  <si>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</si>
  <si>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</si>
  <si>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</si>
  <si>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</si>
  <si>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</si>
  <si>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</si>
  <si>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</si>
  <si>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11.1</t>
  </si>
  <si>
    <t>11.2</t>
  </si>
  <si>
    <t>11.3</t>
  </si>
  <si>
    <t>11.4</t>
  </si>
  <si>
    <t>12.1</t>
  </si>
  <si>
    <t>12.2</t>
  </si>
  <si>
    <t>12.3</t>
  </si>
  <si>
    <t>12.4</t>
  </si>
  <si>
    <t>12.5</t>
  </si>
  <si>
    <t>12.6</t>
  </si>
  <si>
    <t>12.7</t>
  </si>
  <si>
    <t>13.1</t>
  </si>
  <si>
    <t>13.2</t>
  </si>
  <si>
    <t>13.3</t>
  </si>
  <si>
    <t>13.4</t>
  </si>
  <si>
    <t>13.5</t>
  </si>
  <si>
    <t>13.6</t>
  </si>
  <si>
    <t>13.7</t>
  </si>
  <si>
    <t>13.8</t>
  </si>
  <si>
    <t>13.9</t>
  </si>
  <si>
    <t>13.10</t>
  </si>
  <si>
    <t>13.11</t>
  </si>
  <si>
    <t>13.12</t>
  </si>
  <si>
    <t>13.13</t>
  </si>
  <si>
    <t>13.14</t>
  </si>
  <si>
    <t>LOT VRD</t>
  </si>
  <si>
    <t>Montant HT du LOT VRD (hors PSE)</t>
  </si>
  <si>
    <t>TRAVAUX PREPARATOIRES / TERRASSEMENTS</t>
  </si>
  <si>
    <t>RECAPITULATIF - SAINT-YAN - LOT VRD</t>
  </si>
  <si>
    <t>MOBILIER/CLOTURE</t>
  </si>
  <si>
    <t>PSE 1 : DEMOLITION EDICULE H3</t>
  </si>
  <si>
    <t>Total PSE 1 : DEMOLITION EDICULE H3</t>
  </si>
  <si>
    <t>PSE 2 : DEMINERALISATION ET VEGETALISATION VOIRIE EXISTANTE</t>
  </si>
  <si>
    <t>Total PSE 2 : DEMINERALISATION ET VEGETALISATION VOIRIE EXISTANTE</t>
  </si>
  <si>
    <t>PSE 2 : DEMINERALISATION ET VEGETALISATION 
VOIRIE EXISTANTE</t>
  </si>
  <si>
    <t>Montant HT du LOT VRD avec PSE 1</t>
  </si>
  <si>
    <t>Montant HT du LOT VRD avec PSE 2</t>
  </si>
  <si>
    <t>Montant HT du LOT VRD avec PSE 1 et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</si>
</sst>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;\-#,##0.00;"/>
    <numFmt numFmtId="165" formatCode="#\ ##0;\-#,##0;"/>
    <numFmt numFmtId="166" formatCode="#,##0;\-#,##0;"/>
    <numFmt numFmtId="167" formatCode="#,##0.00\ &quot;€&quot;"/>
  </numFmts>
  <fonts count="26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sz val="11"/>
      <color rgb="FF000000"/>
      <name val="Open Sans"/>
      <family val="1"/>
    </font>
    <font>
      <sz val="10"/>
      <color rgb="FF000000"/>
      <name val="Open Sans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sz val="10"/>
      <color rgb="FF000000"/>
      <name val="Open Sans"/>
      <family val="1"/>
    </font>
    <font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sz val="8"/>
      <color rgb="FFFF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Arial Narrow"/>
      <family val="1"/>
    </font>
    <font>
      <sz val="11"/>
      <color rgb="FFFFFFFF"/>
      <name val="Calibri"/>
      <family val="1"/>
    </font>
    <font>
      <b/>
      <sz val="11"/>
      <color indexed="18"/>
      <name val="Arial"/>
      <family val="2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i/>
      <sz val="10"/>
      <name val="Calibri"/>
      <family val="2"/>
      <scheme val="minor"/>
    </font>
    <font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EA043"/>
        <bgColor indexed="64"/>
      </patternFill>
    </fill>
    <fill>
      <patternFill patternType="solid">
        <fgColor rgb="FFF8E7E2"/>
        <bgColor indexed="64"/>
      </patternFill>
    </fill>
    <fill>
      <patternFill patternType="solid">
        <fgColor rgb="FFFFFFFF"/>
      </patternFill>
    </fill>
    <fill>
      <patternFill patternType="solid">
        <fgColor rgb="FFFF9900"/>
        <bgColor indexed="64"/>
      </patternFill>
    </fill>
    <fill>
      <patternFill patternType="solid">
        <fgColor indexed="9"/>
      </patternFill>
    </fill>
    <fill>
      <patternFill patternType="solid">
        <fgColor indexed="9"/>
        <bgColor indexed="64"/>
      </patternFill>
    </fill>
  </fills>
  <borders count="48">
    <border>
      <left/>
      <right/>
      <top/>
      <bottom/>
      <diagonal/>
    </border>
    <border>
      <left/>
      <right/>
      <top style="medium">
        <color rgb="FF000000"/>
      </top>
      <bottom/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384247"/>
      </top>
      <bottom/>
      <diagonal/>
    </border>
    <border>
      <left/>
      <right style="hair">
        <color rgb="FF000000"/>
      </right>
      <top style="thin">
        <color rgb="FF384247"/>
      </top>
      <bottom/>
      <diagonal/>
    </border>
    <border>
      <left style="thin">
        <color rgb="FF384247"/>
      </left>
      <right/>
      <top style="thin">
        <color rgb="FF384247"/>
      </top>
      <bottom style="thin">
        <color rgb="FF384247"/>
      </bottom>
      <diagonal/>
    </border>
    <border>
      <left/>
      <right style="hair">
        <color rgb="FF384247"/>
      </right>
      <top style="thin">
        <color rgb="FF384247"/>
      </top>
      <bottom style="thin">
        <color rgb="FF384247"/>
      </bottom>
      <diagonal/>
    </border>
    <border>
      <left style="thin">
        <color rgb="FF000000"/>
      </left>
      <right/>
      <top style="thin">
        <color rgb="FF000000"/>
      </top>
      <bottom style="thin">
        <color rgb="FF384247"/>
      </bottom>
      <diagonal/>
    </border>
    <border>
      <left/>
      <right style="hair">
        <color rgb="FF000000"/>
      </right>
      <top style="thin">
        <color rgb="FF000000"/>
      </top>
      <bottom style="thin">
        <color rgb="FF384247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7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2" borderId="0">
      <alignment horizontal="righ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5" fillId="3" borderId="0">
      <alignment horizontal="righ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4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6" fillId="0" borderId="0" applyFill="0">
      <alignment horizontal="left" vertical="top" wrapText="1"/>
    </xf>
    <xf numFmtId="49" fontId="20" fillId="6" borderId="0">
      <alignment horizontal="left" vertical="top" wrapText="1"/>
    </xf>
    <xf numFmtId="0" fontId="25" fillId="0" borderId="0">
      <alignment vertical="top"/>
    </xf>
  </cellStyleXfs>
  <cellXfs count="80">
    <xf numFmtId="0" fontId="0" fillId="0" borderId="0" xfId="0"/>
    <xf numFmtId="0" fontId="17" fillId="0" borderId="0" xfId="0" applyFont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7" fillId="0" borderId="5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3" xfId="0" applyFont="1" applyBorder="1" applyAlignment="1">
      <alignment horizontal="center" vertical="top" wrapText="1"/>
    </xf>
    <xf numFmtId="0" fontId="17" fillId="0" borderId="11" xfId="0" applyFont="1" applyBorder="1" applyAlignment="1">
      <alignment horizontal="left" vertical="top" wrapText="1"/>
    </xf>
    <xf numFmtId="164" fontId="0" fillId="0" borderId="9" xfId="0" applyNumberFormat="1" applyBorder="1" applyAlignment="1">
      <alignment horizontal="right" vertical="top" wrapText="1"/>
    </xf>
    <xf numFmtId="164" fontId="0" fillId="0" borderId="10" xfId="0" applyNumberFormat="1" applyBorder="1" applyAlignment="1">
      <alignment horizontal="right" vertical="top" wrapText="1"/>
    </xf>
    <xf numFmtId="0" fontId="0" fillId="0" borderId="8" xfId="0" applyBorder="1" applyAlignment="1">
      <alignment horizontal="left" vertical="top" wrapText="1"/>
    </xf>
    <xf numFmtId="164" fontId="0" fillId="0" borderId="6" xfId="0" applyNumberFormat="1" applyBorder="1" applyAlignment="1">
      <alignment horizontal="right" vertical="top" wrapText="1"/>
    </xf>
    <xf numFmtId="164" fontId="0" fillId="0" borderId="7" xfId="0" applyNumberFormat="1" applyBorder="1" applyAlignment="1">
      <alignment horizontal="right" vertical="top" wrapText="1"/>
    </xf>
    <xf numFmtId="0" fontId="0" fillId="0" borderId="5" xfId="0" applyBorder="1" applyAlignment="1">
      <alignment horizontal="left" vertical="top" wrapText="1"/>
    </xf>
    <xf numFmtId="164" fontId="17" fillId="0" borderId="2" xfId="0" applyNumberFormat="1" applyFont="1" applyBorder="1" applyAlignment="1">
      <alignment horizontal="right" vertical="top" wrapText="1"/>
    </xf>
    <xf numFmtId="164" fontId="17" fillId="0" borderId="3" xfId="0" applyNumberFormat="1" applyFont="1" applyBorder="1" applyAlignment="1">
      <alignment horizontal="right" vertical="top" wrapText="1"/>
    </xf>
    <xf numFmtId="0" fontId="0" fillId="0" borderId="1" xfId="0" applyBorder="1" applyAlignment="1">
      <alignment horizontal="left" vertical="top" wrapText="1"/>
    </xf>
    <xf numFmtId="0" fontId="0" fillId="0" borderId="39" xfId="0" applyBorder="1" applyAlignment="1">
      <alignment horizontal="left" vertical="top" wrapText="1"/>
    </xf>
    <xf numFmtId="0" fontId="0" fillId="0" borderId="37" xfId="0" applyBorder="1" applyAlignment="1">
      <alignment horizontal="center" vertical="top" wrapText="1"/>
    </xf>
    <xf numFmtId="0" fontId="17" fillId="0" borderId="38" xfId="0" applyFont="1" applyBorder="1" applyAlignment="1">
      <alignment horizontal="center" vertical="top" wrapText="1"/>
    </xf>
    <xf numFmtId="0" fontId="17" fillId="0" borderId="38" xfId="0" applyFont="1" applyBorder="1" applyAlignment="1">
      <alignment horizontal="right" vertical="top" wrapText="1"/>
    </xf>
    <xf numFmtId="0" fontId="0" fillId="0" borderId="34" xfId="0" applyBorder="1" applyAlignment="1">
      <alignment horizontal="left" vertical="top" wrapText="1"/>
    </xf>
    <xf numFmtId="0" fontId="0" fillId="0" borderId="35" xfId="0" applyBorder="1" applyAlignment="1">
      <alignment horizontal="left" vertical="top" wrapText="1"/>
    </xf>
    <xf numFmtId="0" fontId="0" fillId="0" borderId="36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1" fillId="4" borderId="32" xfId="1" applyFill="1" applyBorder="1">
      <alignment horizontal="left" vertical="top" wrapText="1"/>
    </xf>
    <xf numFmtId="0" fontId="4" fillId="0" borderId="33" xfId="10" applyBorder="1">
      <alignment horizontal="left" vertical="top" wrapText="1"/>
    </xf>
    <xf numFmtId="0" fontId="0" fillId="0" borderId="21" xfId="0" applyBorder="1" applyAlignment="1">
      <alignment horizontal="left" vertical="top" wrapText="1"/>
    </xf>
    <xf numFmtId="0" fontId="0" fillId="0" borderId="27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1" fillId="0" borderId="30" xfId="1" applyBorder="1">
      <alignment horizontal="left" vertical="top" wrapText="1"/>
    </xf>
    <xf numFmtId="0" fontId="5" fillId="0" borderId="31" xfId="26" applyBorder="1">
      <alignment horizontal="left" vertical="top" wrapText="1"/>
    </xf>
    <xf numFmtId="0" fontId="0" fillId="0" borderId="21" xfId="0" applyBorder="1" applyAlignment="1" applyProtection="1">
      <alignment horizontal="center" vertical="top"/>
      <protection locked="0"/>
    </xf>
    <xf numFmtId="165" fontId="0" fillId="0" borderId="21" xfId="0" applyNumberFormat="1" applyBorder="1" applyAlignment="1" applyProtection="1">
      <alignment horizontal="center" vertical="top" wrapText="1"/>
      <protection locked="0"/>
    </xf>
    <xf numFmtId="164" fontId="0" fillId="0" borderId="21" xfId="0" applyNumberFormat="1" applyBorder="1" applyAlignment="1" applyProtection="1">
      <alignment horizontal="center" vertical="top" wrapText="1"/>
      <protection locked="0"/>
    </xf>
    <xf numFmtId="164" fontId="0" fillId="0" borderId="27" xfId="0" applyNumberFormat="1" applyBorder="1" applyAlignment="1" applyProtection="1">
      <alignment horizontal="right" vertical="top" wrapText="1"/>
      <protection locked="0"/>
    </xf>
    <xf numFmtId="0" fontId="1" fillId="0" borderId="29" xfId="1" applyBorder="1">
      <alignment horizontal="left" vertical="top" wrapText="1"/>
    </xf>
    <xf numFmtId="0" fontId="5" fillId="0" borderId="28" xfId="26" applyBorder="1">
      <alignment horizontal="left" vertical="top" wrapText="1"/>
    </xf>
    <xf numFmtId="0" fontId="18" fillId="0" borderId="15" xfId="0" applyFont="1" applyBorder="1" applyAlignment="1">
      <alignment horizontal="left" vertical="top" wrapText="1"/>
    </xf>
    <xf numFmtId="0" fontId="0" fillId="0" borderId="26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25" xfId="0" applyBorder="1" applyAlignment="1">
      <alignment horizontal="left" vertical="top" wrapText="1"/>
    </xf>
    <xf numFmtId="0" fontId="18" fillId="0" borderId="34" xfId="0" applyFont="1" applyBorder="1" applyAlignment="1">
      <alignment horizontal="left" vertical="top" wrapText="1"/>
    </xf>
    <xf numFmtId="0" fontId="18" fillId="0" borderId="20" xfId="0" applyFont="1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164" fontId="17" fillId="0" borderId="0" xfId="0" applyNumberFormat="1" applyFont="1" applyAlignment="1">
      <alignment horizontal="right" vertical="top" wrapText="1"/>
    </xf>
    <xf numFmtId="165" fontId="19" fillId="4" borderId="0" xfId="0" applyNumberFormat="1" applyFont="1" applyFill="1" applyAlignment="1">
      <alignment horizontal="left" vertical="top" wrapText="1"/>
    </xf>
    <xf numFmtId="0" fontId="5" fillId="5" borderId="23" xfId="13" applyFill="1" applyBorder="1">
      <alignment horizontal="right" vertical="top" wrapText="1"/>
    </xf>
    <xf numFmtId="164" fontId="0" fillId="5" borderId="22" xfId="0" applyNumberFormat="1" applyFill="1" applyBorder="1" applyAlignment="1">
      <alignment horizontal="right" vertical="top" wrapText="1"/>
    </xf>
    <xf numFmtId="0" fontId="1" fillId="5" borderId="24" xfId="13" applyFont="1" applyFill="1" applyBorder="1" applyAlignment="1">
      <alignment horizontal="left" vertical="top" wrapText="1"/>
    </xf>
    <xf numFmtId="166" fontId="0" fillId="0" borderId="21" xfId="0" applyNumberFormat="1" applyBorder="1" applyAlignment="1" applyProtection="1">
      <alignment horizontal="center" vertical="top" wrapText="1"/>
      <protection locked="0"/>
    </xf>
    <xf numFmtId="0" fontId="21" fillId="0" borderId="41" xfId="45" applyNumberFormat="1" applyFont="1" applyFill="1" applyBorder="1" applyAlignment="1">
      <alignment horizontal="center" vertical="center" wrapText="1"/>
    </xf>
    <xf numFmtId="0" fontId="5" fillId="0" borderId="23" xfId="13" applyFill="1" applyBorder="1">
      <alignment horizontal="right" vertical="top" wrapText="1"/>
    </xf>
    <xf numFmtId="3" fontId="22" fillId="0" borderId="42" xfId="0" applyNumberFormat="1" applyFont="1" applyBorder="1" applyAlignment="1">
      <alignment horizontal="right" vertical="center"/>
    </xf>
    <xf numFmtId="4" fontId="23" fillId="0" borderId="41" xfId="0" applyNumberFormat="1" applyFont="1" applyBorder="1" applyAlignment="1" applyProtection="1">
      <alignment horizontal="center" vertical="center"/>
      <protection locked="0"/>
    </xf>
    <xf numFmtId="167" fontId="21" fillId="0" borderId="41" xfId="0" applyNumberFormat="1" applyFont="1" applyBorder="1" applyAlignment="1">
      <alignment horizontal="right" vertical="center"/>
    </xf>
    <xf numFmtId="0" fontId="21" fillId="0" borderId="43" xfId="45" applyNumberFormat="1" applyFont="1" applyFill="1" applyBorder="1" applyAlignment="1">
      <alignment horizontal="center" vertical="center" wrapText="1"/>
    </xf>
    <xf numFmtId="49" fontId="21" fillId="0" borderId="44" xfId="45" applyFont="1" applyFill="1" applyBorder="1" applyAlignment="1">
      <alignment horizontal="right" vertical="center" wrapText="1"/>
    </xf>
    <xf numFmtId="0" fontId="23" fillId="0" borderId="43" xfId="0" applyFont="1" applyBorder="1" applyAlignment="1">
      <alignment horizontal="center" vertical="center"/>
    </xf>
    <xf numFmtId="3" fontId="22" fillId="0" borderId="0" xfId="0" applyNumberFormat="1" applyFont="1" applyAlignment="1">
      <alignment horizontal="right" vertical="center"/>
    </xf>
    <xf numFmtId="4" fontId="23" fillId="0" borderId="43" xfId="0" applyNumberFormat="1" applyFont="1" applyBorder="1" applyAlignment="1" applyProtection="1">
      <alignment horizontal="center" vertical="center"/>
      <protection locked="0"/>
    </xf>
    <xf numFmtId="167" fontId="21" fillId="0" borderId="43" xfId="0" applyNumberFormat="1" applyFont="1" applyBorder="1" applyAlignment="1">
      <alignment horizontal="right" vertical="center"/>
    </xf>
    <xf numFmtId="49" fontId="21" fillId="0" borderId="44" xfId="45" applyFont="1" applyFill="1" applyBorder="1" applyAlignment="1">
      <alignment vertical="center" wrapText="1"/>
    </xf>
    <xf numFmtId="167" fontId="24" fillId="0" borderId="43" xfId="0" applyNumberFormat="1" applyFont="1" applyBorder="1" applyAlignment="1">
      <alignment horizontal="right" vertical="center"/>
    </xf>
    <xf numFmtId="0" fontId="21" fillId="0" borderId="43" xfId="0" applyFont="1" applyFill="1" applyBorder="1" applyAlignment="1">
      <alignment horizontal="left" vertical="center"/>
    </xf>
    <xf numFmtId="0" fontId="21" fillId="0" borderId="44" xfId="0" applyFont="1" applyFill="1" applyBorder="1" applyAlignment="1">
      <alignment horizontal="left" vertical="center"/>
    </xf>
    <xf numFmtId="0" fontId="21" fillId="6" borderId="43" xfId="45" applyNumberFormat="1" applyFont="1" applyBorder="1" applyAlignment="1">
      <alignment horizontal="center" vertical="center" wrapText="1"/>
    </xf>
    <xf numFmtId="49" fontId="23" fillId="6" borderId="45" xfId="45" applyFont="1" applyBorder="1" applyAlignment="1">
      <alignment horizontal="left" vertical="center" wrapText="1"/>
    </xf>
    <xf numFmtId="0" fontId="23" fillId="7" borderId="46" xfId="46" applyFont="1" applyFill="1" applyBorder="1" applyAlignment="1">
      <alignment horizontal="center" vertical="center"/>
    </xf>
    <xf numFmtId="0" fontId="23" fillId="7" borderId="47" xfId="46" applyFont="1" applyFill="1" applyBorder="1" applyAlignment="1">
      <alignment horizontal="center" vertical="center"/>
    </xf>
    <xf numFmtId="4" fontId="23" fillId="7" borderId="46" xfId="46" applyNumberFormat="1" applyFont="1" applyFill="1" applyBorder="1" applyAlignment="1">
      <alignment horizontal="center" vertical="center"/>
    </xf>
    <xf numFmtId="167" fontId="23" fillId="7" borderId="46" xfId="46" applyNumberFormat="1" applyFont="1" applyFill="1" applyBorder="1" applyAlignment="1">
      <alignment horizontal="right" vertical="center" wrapText="1"/>
    </xf>
    <xf numFmtId="0" fontId="1" fillId="5" borderId="39" xfId="13" applyFont="1" applyFill="1" applyBorder="1" applyAlignment="1">
      <alignment horizontal="center" vertical="top" wrapText="1"/>
    </xf>
    <xf numFmtId="0" fontId="21" fillId="0" borderId="44" xfId="0" applyFont="1" applyFill="1" applyBorder="1" applyAlignment="1">
      <alignment horizontal="left" vertical="center" wrapText="1"/>
    </xf>
    <xf numFmtId="0" fontId="0" fillId="0" borderId="39" xfId="0" applyBorder="1" applyAlignment="1">
      <alignment horizontal="left" vertical="top" wrapText="1"/>
    </xf>
    <xf numFmtId="0" fontId="0" fillId="0" borderId="40" xfId="0" applyBorder="1" applyAlignment="1">
      <alignment horizontal="left" vertical="top" wrapText="1"/>
    </xf>
    <xf numFmtId="0" fontId="0" fillId="0" borderId="37" xfId="0" applyBorder="1" applyAlignment="1">
      <alignment horizontal="left" vertical="top" wrapText="1"/>
    </xf>
  </cellXfs>
  <cellStyles count="47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 1" xfId="45" xr:uid="{7983834F-8160-4D47-82BC-DDE0A6F5A5DB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ormal 2" xfId="46" xr:uid="{F05F3780-28F3-4ABD-A348-31ADD4ACBBA7}"/>
    <cellStyle name="Numerotation" xfId="1" xr:uid="{00000000-0005-0000-0000-000001000000}"/>
  </cellStyles>
  <dxfs count="0"/>
  <tableStyles count="0" defaultTableStyle="TableStyleMedium2" defaultPivotStyle="PivotStyleLight16"/>
  <colors>
    <mruColors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72000</xdr:colOff>
      <xdr:row>0</xdr:row>
      <xdr:rowOff>32243</xdr:rowOff>
    </xdr:from>
    <xdr:to>
      <xdr:col>2</xdr:col>
      <xdr:colOff>144000</xdr:colOff>
      <xdr:row>0</xdr:row>
      <xdr:rowOff>419165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80609" y="32243"/>
          <a:ext cx="3836974" cy="38692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1100" b="0" i="0">
              <a:solidFill>
                <a:srgbClr val="000000"/>
              </a:solidFill>
              <a:latin typeface="Calibri"/>
            </a:rPr>
            <a:t>24-105 - SAINT-YAN</a:t>
          </a:r>
        </a:p>
        <a:p>
          <a:pPr algn="l"/>
          <a:r>
            <a:rPr lang="fr-FR" sz="1100" b="0" i="0">
              <a:solidFill>
                <a:srgbClr val="000000"/>
              </a:solidFill>
              <a:latin typeface="Calibri"/>
            </a:rPr>
            <a:t>EXTENSION HANGAR G</a:t>
          </a:r>
        </a:p>
      </xdr:txBody>
    </xdr:sp>
    <xdr:clientData/>
  </xdr:twoCellAnchor>
  <xdr:twoCellAnchor editAs="absolute">
    <xdr:from>
      <xdr:col>1</xdr:col>
      <xdr:colOff>2982450</xdr:colOff>
      <xdr:row>0</xdr:row>
      <xdr:rowOff>60818</xdr:rowOff>
    </xdr:from>
    <xdr:to>
      <xdr:col>5</xdr:col>
      <xdr:colOff>787500</xdr:colOff>
      <xdr:row>0</xdr:row>
      <xdr:rowOff>447740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3630150" y="60818"/>
          <a:ext cx="2662800" cy="38692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r"/>
          <a:r>
            <a:rPr lang="fr-FR" sz="1100" b="0" i="0">
              <a:solidFill>
                <a:srgbClr val="000000"/>
              </a:solidFill>
              <a:latin typeface="Calibri"/>
            </a:rPr>
            <a:t>DPGF PRO-DCE / LOT VRD</a:t>
          </a:r>
        </a:p>
        <a:p>
          <a:pPr algn="r"/>
          <a:r>
            <a:rPr lang="fr-FR" sz="1100" b="0" i="0">
              <a:solidFill>
                <a:srgbClr val="000000"/>
              </a:solidFill>
              <a:latin typeface="Calibri"/>
            </a:rPr>
            <a:t>Juillet 2025 / Indice 0</a:t>
          </a:r>
        </a:p>
        <a:p>
          <a:pPr algn="r"/>
          <a:endParaRPr sz="1100">
            <a:solidFill>
              <a:srgbClr val="000000"/>
            </a:solidFill>
            <a:latin typeface="Calibri"/>
          </a:endParaRPr>
        </a:p>
      </xdr:txBody>
    </xdr:sp>
    <xdr:clientData/>
  </xdr:twoCellAnchor>
  <xdr:twoCellAnchor editAs="absolute">
    <xdr:from>
      <xdr:col>0</xdr:col>
      <xdr:colOff>0</xdr:colOff>
      <xdr:row>0</xdr:row>
      <xdr:rowOff>467530</xdr:rowOff>
    </xdr:from>
    <xdr:to>
      <xdr:col>6</xdr:col>
      <xdr:colOff>9525</xdr:colOff>
      <xdr:row>0</xdr:row>
      <xdr:rowOff>476250</xdr:rowOff>
    </xdr:to>
    <xdr:cxnSp macro="">
      <xdr:nvCxnSpPr>
        <xdr:cNvPr id="5" name="Forme3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CxnSpPr/>
      </xdr:nvCxnSpPr>
      <xdr:spPr>
        <a:xfrm>
          <a:off x="0" y="467530"/>
          <a:ext cx="6362700" cy="872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9959E5-77A0-4D67-9D7A-F7D5F1B7DD2A}">
  <dimension ref="A1:F15"/>
  <sheetViews>
    <sheetView showGridLines="0" workbookViewId="0">
      <selection activeCell="B17" sqref="B17"/>
    </sheetView>
  </sheetViews>
  <sheetFormatPr baseColWidth="10" defaultColWidth="10.7109375" defaultRowHeight="15" x14ac:dyDescent="0.25"/>
  <cols>
    <col min="1" max="1" width="10.7109375" customWidth="1"/>
    <col min="2" max="2" width="50.7109375" customWidth="1"/>
    <col min="3" max="3" width="15.7109375" customWidth="1"/>
    <col min="4" max="4" width="6.7109375" customWidth="1"/>
    <col min="5" max="5" width="17.7109375" customWidth="1"/>
    <col min="6" max="6" width="16.7109375" customWidth="1"/>
    <col min="7" max="8" width="10.7109375" customWidth="1"/>
  </cols>
  <sheetData>
    <row r="1" spans="1:6" x14ac:dyDescent="0.25">
      <c r="B1" s="1" t="s">
        <v>0</v>
      </c>
    </row>
    <row r="2" spans="1:6" x14ac:dyDescent="0.25">
      <c r="B2" s="1" t="s">
        <v>1</v>
      </c>
    </row>
    <row r="3" spans="1:6" x14ac:dyDescent="0.25">
      <c r="B3" s="1" t="s">
        <v>2</v>
      </c>
    </row>
    <row r="5" spans="1:6" x14ac:dyDescent="0.25">
      <c r="B5" s="1" t="s">
        <v>3</v>
      </c>
    </row>
    <row r="6" spans="1:6" x14ac:dyDescent="0.25">
      <c r="B6" s="1" t="s">
        <v>4</v>
      </c>
    </row>
    <row r="7" spans="1:6" x14ac:dyDescent="0.25">
      <c r="B7" s="1"/>
    </row>
    <row r="8" spans="1:6" x14ac:dyDescent="0.25">
      <c r="B8" s="1" t="s">
        <v>5</v>
      </c>
    </row>
    <row r="9" spans="1:6" x14ac:dyDescent="0.25">
      <c r="B9" s="1"/>
    </row>
    <row r="10" spans="1:6" x14ac:dyDescent="0.25">
      <c r="B10" s="2"/>
      <c r="C10" s="2"/>
      <c r="D10" s="2"/>
      <c r="E10" s="2"/>
      <c r="F10" s="2"/>
    </row>
    <row r="11" spans="1:6" x14ac:dyDescent="0.25">
      <c r="A11" s="3"/>
      <c r="B11" s="4" t="s">
        <v>6</v>
      </c>
      <c r="C11" s="5" t="s">
        <v>7</v>
      </c>
      <c r="D11" s="5" t="s">
        <v>8</v>
      </c>
      <c r="E11" s="5" t="s">
        <v>9</v>
      </c>
      <c r="F11" s="6" t="s">
        <v>10</v>
      </c>
    </row>
    <row r="12" spans="1:6" x14ac:dyDescent="0.25">
      <c r="A12" s="3"/>
      <c r="B12" s="7" t="s">
        <v>480</v>
      </c>
      <c r="C12" s="8">
        <f>'LOT VRD'!F164</f>
        <v>0</v>
      </c>
      <c r="D12" s="8">
        <v>20</v>
      </c>
      <c r="E12" s="8">
        <f>(C12*D12)/100</f>
        <v>0</v>
      </c>
      <c r="F12" s="9">
        <f>C12+E12</f>
        <v>0</v>
      </c>
    </row>
    <row r="13" spans="1:6" x14ac:dyDescent="0.25">
      <c r="A13" s="3"/>
      <c r="B13" s="10"/>
      <c r="C13" s="11"/>
      <c r="D13" s="11"/>
      <c r="E13" s="11"/>
      <c r="F13" s="12"/>
    </row>
    <row r="14" spans="1:6" x14ac:dyDescent="0.25">
      <c r="A14" s="3"/>
      <c r="B14" s="13"/>
      <c r="C14" s="14">
        <f>SUBTOTAL(109,C12:C13)</f>
        <v>0</v>
      </c>
      <c r="D14" s="14"/>
      <c r="E14" s="14">
        <f>SUBTOTAL(109,E12:E13)</f>
        <v>0</v>
      </c>
      <c r="F14" s="15">
        <f>SUBTOTAL(109,F12:F13)</f>
        <v>0</v>
      </c>
    </row>
    <row r="15" spans="1:6" x14ac:dyDescent="0.25">
      <c r="B15" s="16"/>
      <c r="C15" s="16"/>
      <c r="D15" s="16"/>
      <c r="E15" s="16"/>
      <c r="F15" s="16"/>
    </row>
  </sheetData>
  <pageMargins left="0" right="0" top="0" bottom="0" header="0.76" footer="0.76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55950E-5421-4491-9546-F1983CC1533D}">
  <sheetPr>
    <pageSetUpPr fitToPage="1"/>
  </sheetPr>
  <dimension ref="A1:ZZ180"/>
  <sheetViews>
    <sheetView showGridLines="0" tabSelected="1" zoomScaleNormal="10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M167" sqref="M167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52.35" customHeight="1" x14ac:dyDescent="0.25">
      <c r="A1" s="77"/>
      <c r="B1" s="78"/>
      <c r="C1" s="78"/>
      <c r="D1" s="78"/>
      <c r="E1" s="78"/>
      <c r="F1" s="79"/>
    </row>
    <row r="2" spans="1:702" x14ac:dyDescent="0.25">
      <c r="A2" s="17"/>
      <c r="B2" s="18"/>
      <c r="C2" s="19" t="s">
        <v>11</v>
      </c>
      <c r="D2" s="19" t="s">
        <v>12</v>
      </c>
      <c r="E2" s="19" t="s">
        <v>13</v>
      </c>
      <c r="F2" s="20" t="s">
        <v>14</v>
      </c>
    </row>
    <row r="3" spans="1:702" x14ac:dyDescent="0.25">
      <c r="A3" s="21"/>
      <c r="B3" s="22"/>
      <c r="C3" s="23"/>
      <c r="D3" s="23"/>
      <c r="E3" s="23"/>
      <c r="F3" s="24"/>
    </row>
    <row r="4" spans="1:702" ht="16.5" x14ac:dyDescent="0.25">
      <c r="A4" s="25" t="s">
        <v>15</v>
      </c>
      <c r="B4" s="26" t="s">
        <v>16</v>
      </c>
      <c r="C4" s="27"/>
      <c r="D4" s="27"/>
      <c r="E4" s="27"/>
      <c r="F4" s="28"/>
      <c r="ZY4" t="s">
        <v>17</v>
      </c>
      <c r="ZZ4" s="29"/>
    </row>
    <row r="5" spans="1:702" x14ac:dyDescent="0.25">
      <c r="A5" s="30" t="s">
        <v>399</v>
      </c>
      <c r="B5" s="31" t="s">
        <v>18</v>
      </c>
      <c r="C5" s="32" t="s">
        <v>19</v>
      </c>
      <c r="D5" s="33">
        <v>1</v>
      </c>
      <c r="E5" s="34"/>
      <c r="F5" s="35"/>
      <c r="ZY5" t="s">
        <v>20</v>
      </c>
      <c r="ZZ5" s="29" t="s">
        <v>21</v>
      </c>
    </row>
    <row r="6" spans="1:702" x14ac:dyDescent="0.25">
      <c r="A6" s="36" t="s">
        <v>400</v>
      </c>
      <c r="B6" s="37" t="s">
        <v>22</v>
      </c>
      <c r="C6" s="32" t="s">
        <v>23</v>
      </c>
      <c r="D6" s="33">
        <v>1</v>
      </c>
      <c r="E6" s="34"/>
      <c r="F6" s="35"/>
      <c r="ZY6" t="s">
        <v>24</v>
      </c>
      <c r="ZZ6" s="29" t="s">
        <v>25</v>
      </c>
    </row>
    <row r="7" spans="1:702" x14ac:dyDescent="0.25">
      <c r="A7" s="38"/>
      <c r="B7" s="39"/>
      <c r="C7" s="27"/>
      <c r="D7" s="27"/>
      <c r="E7" s="27"/>
      <c r="F7" s="40"/>
    </row>
    <row r="8" spans="1:702" x14ac:dyDescent="0.25">
      <c r="A8" s="50"/>
      <c r="B8" s="50" t="s">
        <v>26</v>
      </c>
      <c r="C8" s="27"/>
      <c r="D8" s="27"/>
      <c r="E8" s="27"/>
      <c r="F8" s="51">
        <f>SUBTOTAL(109,F5:F7)</f>
        <v>0</v>
      </c>
      <c r="G8" s="41"/>
      <c r="ZY8" t="s">
        <v>27</v>
      </c>
    </row>
    <row r="9" spans="1:702" x14ac:dyDescent="0.25">
      <c r="A9" s="42"/>
      <c r="B9" s="22"/>
      <c r="C9" s="27"/>
      <c r="D9" s="27"/>
      <c r="E9" s="27"/>
      <c r="F9" s="24"/>
    </row>
    <row r="10" spans="1:702" ht="33" x14ac:dyDescent="0.25">
      <c r="A10" s="25" t="s">
        <v>28</v>
      </c>
      <c r="B10" s="26" t="s">
        <v>29</v>
      </c>
      <c r="C10" s="27"/>
      <c r="D10" s="27"/>
      <c r="E10" s="27"/>
      <c r="F10" s="28"/>
      <c r="ZY10" t="s">
        <v>30</v>
      </c>
      <c r="ZZ10" s="29"/>
    </row>
    <row r="11" spans="1:702" ht="30" x14ac:dyDescent="0.25">
      <c r="A11" s="30" t="s">
        <v>401</v>
      </c>
      <c r="B11" s="31" t="s">
        <v>31</v>
      </c>
      <c r="C11" s="32" t="s">
        <v>32</v>
      </c>
      <c r="D11" s="34">
        <v>25</v>
      </c>
      <c r="E11" s="34"/>
      <c r="F11" s="35"/>
      <c r="ZY11" t="s">
        <v>33</v>
      </c>
      <c r="ZZ11" s="29" t="s">
        <v>34</v>
      </c>
    </row>
    <row r="12" spans="1:702" ht="30" x14ac:dyDescent="0.25">
      <c r="A12" s="36" t="s">
        <v>402</v>
      </c>
      <c r="B12" s="37" t="s">
        <v>35</v>
      </c>
      <c r="C12" s="32" t="s">
        <v>36</v>
      </c>
      <c r="D12" s="34">
        <v>135</v>
      </c>
      <c r="E12" s="34"/>
      <c r="F12" s="35"/>
      <c r="ZY12" t="s">
        <v>37</v>
      </c>
      <c r="ZZ12" s="29" t="s">
        <v>38</v>
      </c>
    </row>
    <row r="13" spans="1:702" x14ac:dyDescent="0.25">
      <c r="A13" s="36" t="s">
        <v>403</v>
      </c>
      <c r="B13" s="37" t="s">
        <v>39</v>
      </c>
      <c r="C13" s="32" t="s">
        <v>40</v>
      </c>
      <c r="D13" s="33">
        <v>135</v>
      </c>
      <c r="E13" s="34"/>
      <c r="F13" s="35"/>
      <c r="ZY13" t="s">
        <v>41</v>
      </c>
      <c r="ZZ13" s="29" t="s">
        <v>42</v>
      </c>
    </row>
    <row r="14" spans="1:702" x14ac:dyDescent="0.25">
      <c r="A14" s="36" t="s">
        <v>404</v>
      </c>
      <c r="B14" s="37" t="s">
        <v>43</v>
      </c>
      <c r="C14" s="32" t="s">
        <v>44</v>
      </c>
      <c r="D14" s="33">
        <v>25</v>
      </c>
      <c r="E14" s="34"/>
      <c r="F14" s="35"/>
      <c r="ZY14" t="s">
        <v>45</v>
      </c>
      <c r="ZZ14" s="29" t="s">
        <v>46</v>
      </c>
    </row>
    <row r="15" spans="1:702" ht="30" x14ac:dyDescent="0.25">
      <c r="A15" s="36" t="s">
        <v>405</v>
      </c>
      <c r="B15" s="37" t="s">
        <v>47</v>
      </c>
      <c r="C15" s="32" t="s">
        <v>48</v>
      </c>
      <c r="D15" s="34">
        <v>65</v>
      </c>
      <c r="E15" s="34"/>
      <c r="F15" s="35"/>
      <c r="ZY15" t="s">
        <v>49</v>
      </c>
      <c r="ZZ15" s="29" t="s">
        <v>50</v>
      </c>
    </row>
    <row r="16" spans="1:702" x14ac:dyDescent="0.25">
      <c r="A16" s="36" t="s">
        <v>406</v>
      </c>
      <c r="B16" s="37" t="s">
        <v>51</v>
      </c>
      <c r="C16" s="32" t="s">
        <v>52</v>
      </c>
      <c r="D16" s="34">
        <v>1120</v>
      </c>
      <c r="E16" s="34"/>
      <c r="F16" s="35"/>
      <c r="ZY16" t="s">
        <v>53</v>
      </c>
      <c r="ZZ16" s="29" t="s">
        <v>54</v>
      </c>
    </row>
    <row r="17" spans="1:702" ht="30" x14ac:dyDescent="0.25">
      <c r="A17" s="36" t="s">
        <v>407</v>
      </c>
      <c r="B17" s="37" t="s">
        <v>55</v>
      </c>
      <c r="C17" s="32" t="s">
        <v>56</v>
      </c>
      <c r="D17" s="53">
        <v>13</v>
      </c>
      <c r="E17" s="34"/>
      <c r="F17" s="35"/>
      <c r="ZY17" t="s">
        <v>57</v>
      </c>
      <c r="ZZ17" s="29" t="s">
        <v>58</v>
      </c>
    </row>
    <row r="18" spans="1:702" ht="30" x14ac:dyDescent="0.25">
      <c r="A18" s="36" t="s">
        <v>408</v>
      </c>
      <c r="B18" s="37" t="s">
        <v>59</v>
      </c>
      <c r="C18" s="32" t="s">
        <v>60</v>
      </c>
      <c r="D18" s="34">
        <v>1855</v>
      </c>
      <c r="E18" s="34"/>
      <c r="F18" s="35"/>
      <c r="ZY18" t="s">
        <v>61</v>
      </c>
      <c r="ZZ18" s="29" t="s">
        <v>62</v>
      </c>
    </row>
    <row r="19" spans="1:702" x14ac:dyDescent="0.25">
      <c r="A19" s="36" t="s">
        <v>409</v>
      </c>
      <c r="B19" s="37" t="s">
        <v>63</v>
      </c>
      <c r="C19" s="32" t="s">
        <v>64</v>
      </c>
      <c r="D19" s="34">
        <v>5</v>
      </c>
      <c r="E19" s="34"/>
      <c r="F19" s="35"/>
      <c r="ZY19" t="s">
        <v>65</v>
      </c>
      <c r="ZZ19" s="29" t="s">
        <v>66</v>
      </c>
    </row>
    <row r="20" spans="1:702" ht="30" x14ac:dyDescent="0.25">
      <c r="A20" s="36" t="s">
        <v>410</v>
      </c>
      <c r="B20" s="37" t="s">
        <v>67</v>
      </c>
      <c r="C20" s="32" t="s">
        <v>68</v>
      </c>
      <c r="D20" s="34">
        <v>1850</v>
      </c>
      <c r="E20" s="34"/>
      <c r="F20" s="35"/>
      <c r="ZY20" t="s">
        <v>69</v>
      </c>
      <c r="ZZ20" s="29" t="s">
        <v>70</v>
      </c>
    </row>
    <row r="21" spans="1:702" x14ac:dyDescent="0.25">
      <c r="A21" s="36" t="s">
        <v>411</v>
      </c>
      <c r="B21" s="37" t="s">
        <v>71</v>
      </c>
      <c r="C21" s="32" t="s">
        <v>72</v>
      </c>
      <c r="D21" s="53">
        <v>1</v>
      </c>
      <c r="E21" s="34"/>
      <c r="F21" s="35"/>
      <c r="ZY21" t="s">
        <v>73</v>
      </c>
      <c r="ZZ21" s="29" t="s">
        <v>74</v>
      </c>
    </row>
    <row r="22" spans="1:702" x14ac:dyDescent="0.25">
      <c r="A22" s="38"/>
      <c r="B22" s="39"/>
      <c r="C22" s="27"/>
      <c r="D22" s="27"/>
      <c r="E22" s="27"/>
      <c r="F22" s="40"/>
    </row>
    <row r="23" spans="1:702" x14ac:dyDescent="0.25">
      <c r="A23" s="52"/>
      <c r="B23" s="50" t="s">
        <v>75</v>
      </c>
      <c r="C23" s="27"/>
      <c r="D23" s="27"/>
      <c r="E23" s="27"/>
      <c r="F23" s="51">
        <f>SUBTOTAL(109,F11:F22)</f>
        <v>0</v>
      </c>
      <c r="G23" s="41"/>
      <c r="ZY23" t="s">
        <v>76</v>
      </c>
    </row>
    <row r="24" spans="1:702" x14ac:dyDescent="0.25">
      <c r="A24" s="42"/>
      <c r="B24" s="22"/>
      <c r="C24" s="27"/>
      <c r="D24" s="27"/>
      <c r="E24" s="27"/>
      <c r="F24" s="24"/>
    </row>
    <row r="25" spans="1:702" ht="16.5" x14ac:dyDescent="0.25">
      <c r="A25" s="25" t="s">
        <v>77</v>
      </c>
      <c r="B25" s="26" t="s">
        <v>78</v>
      </c>
      <c r="C25" s="27"/>
      <c r="D25" s="27"/>
      <c r="E25" s="27"/>
      <c r="F25" s="28"/>
      <c r="ZY25" t="s">
        <v>79</v>
      </c>
      <c r="ZZ25" s="29"/>
    </row>
    <row r="26" spans="1:702" ht="30" x14ac:dyDescent="0.25">
      <c r="A26" s="30" t="s">
        <v>412</v>
      </c>
      <c r="B26" s="31" t="s">
        <v>80</v>
      </c>
      <c r="C26" s="32" t="s">
        <v>81</v>
      </c>
      <c r="D26" s="34">
        <v>2360</v>
      </c>
      <c r="E26" s="34"/>
      <c r="F26" s="35"/>
      <c r="ZY26" t="s">
        <v>82</v>
      </c>
      <c r="ZZ26" s="29" t="s">
        <v>83</v>
      </c>
    </row>
    <row r="27" spans="1:702" x14ac:dyDescent="0.25">
      <c r="A27" s="36" t="s">
        <v>413</v>
      </c>
      <c r="B27" s="37" t="s">
        <v>84</v>
      </c>
      <c r="C27" s="32" t="s">
        <v>85</v>
      </c>
      <c r="D27" s="34">
        <v>2360</v>
      </c>
      <c r="E27" s="34"/>
      <c r="F27" s="35"/>
      <c r="ZY27" t="s">
        <v>86</v>
      </c>
      <c r="ZZ27" s="29" t="s">
        <v>87</v>
      </c>
    </row>
    <row r="28" spans="1:702" x14ac:dyDescent="0.25">
      <c r="A28" s="36" t="s">
        <v>414</v>
      </c>
      <c r="B28" s="37" t="s">
        <v>88</v>
      </c>
      <c r="C28" s="32" t="s">
        <v>89</v>
      </c>
      <c r="D28" s="34">
        <v>2360</v>
      </c>
      <c r="E28" s="34"/>
      <c r="F28" s="35"/>
      <c r="ZY28" t="s">
        <v>90</v>
      </c>
      <c r="ZZ28" s="29" t="s">
        <v>91</v>
      </c>
    </row>
    <row r="29" spans="1:702" x14ac:dyDescent="0.25">
      <c r="A29" s="36" t="s">
        <v>415</v>
      </c>
      <c r="B29" s="37" t="s">
        <v>92</v>
      </c>
      <c r="C29" s="32" t="s">
        <v>93</v>
      </c>
      <c r="D29" s="34">
        <v>1100</v>
      </c>
      <c r="E29" s="34"/>
      <c r="F29" s="35"/>
      <c r="ZY29" t="s">
        <v>94</v>
      </c>
      <c r="ZZ29" s="29" t="s">
        <v>95</v>
      </c>
    </row>
    <row r="30" spans="1:702" x14ac:dyDescent="0.25">
      <c r="A30" s="36" t="s">
        <v>416</v>
      </c>
      <c r="B30" s="37" t="s">
        <v>96</v>
      </c>
      <c r="C30" s="32" t="s">
        <v>97</v>
      </c>
      <c r="D30" s="34">
        <v>220</v>
      </c>
      <c r="E30" s="34"/>
      <c r="F30" s="35"/>
      <c r="ZY30" t="s">
        <v>98</v>
      </c>
      <c r="ZZ30" s="29" t="s">
        <v>99</v>
      </c>
    </row>
    <row r="31" spans="1:702" x14ac:dyDescent="0.25">
      <c r="A31" s="36" t="s">
        <v>417</v>
      </c>
      <c r="B31" s="37" t="s">
        <v>100</v>
      </c>
      <c r="C31" s="32" t="s">
        <v>101</v>
      </c>
      <c r="D31" s="34">
        <v>155</v>
      </c>
      <c r="E31" s="34"/>
      <c r="F31" s="35"/>
      <c r="ZY31" t="s">
        <v>102</v>
      </c>
      <c r="ZZ31" s="29" t="s">
        <v>103</v>
      </c>
    </row>
    <row r="32" spans="1:702" ht="30" x14ac:dyDescent="0.25">
      <c r="A32" s="36" t="s">
        <v>418</v>
      </c>
      <c r="B32" s="37" t="s">
        <v>104</v>
      </c>
      <c r="C32" s="32" t="s">
        <v>105</v>
      </c>
      <c r="D32" s="34">
        <v>2070</v>
      </c>
      <c r="E32" s="34"/>
      <c r="F32" s="35"/>
      <c r="ZY32" t="s">
        <v>106</v>
      </c>
      <c r="ZZ32" s="29" t="s">
        <v>107</v>
      </c>
    </row>
    <row r="33" spans="1:702" x14ac:dyDescent="0.25">
      <c r="A33" s="36" t="s">
        <v>419</v>
      </c>
      <c r="B33" s="37" t="s">
        <v>108</v>
      </c>
      <c r="C33" s="32" t="s">
        <v>109</v>
      </c>
      <c r="D33" s="34">
        <v>1910</v>
      </c>
      <c r="E33" s="34"/>
      <c r="F33" s="35"/>
      <c r="ZY33" t="s">
        <v>110</v>
      </c>
      <c r="ZZ33" s="29" t="s">
        <v>111</v>
      </c>
    </row>
    <row r="34" spans="1:702" x14ac:dyDescent="0.25">
      <c r="A34" s="36" t="s">
        <v>420</v>
      </c>
      <c r="B34" s="37" t="s">
        <v>112</v>
      </c>
      <c r="C34" s="32" t="s">
        <v>113</v>
      </c>
      <c r="D34" s="34">
        <v>1910</v>
      </c>
      <c r="E34" s="34"/>
      <c r="F34" s="35"/>
      <c r="ZY34" t="s">
        <v>114</v>
      </c>
      <c r="ZZ34" s="29" t="s">
        <v>115</v>
      </c>
    </row>
    <row r="35" spans="1:702" x14ac:dyDescent="0.25">
      <c r="A35" s="36" t="s">
        <v>421</v>
      </c>
      <c r="B35" s="37" t="s">
        <v>116</v>
      </c>
      <c r="C35" s="32" t="s">
        <v>117</v>
      </c>
      <c r="D35" s="34">
        <v>2070</v>
      </c>
      <c r="E35" s="34"/>
      <c r="F35" s="35"/>
      <c r="ZY35" t="s">
        <v>118</v>
      </c>
      <c r="ZZ35" s="29" t="s">
        <v>119</v>
      </c>
    </row>
    <row r="36" spans="1:702" x14ac:dyDescent="0.25">
      <c r="A36" s="36" t="s">
        <v>422</v>
      </c>
      <c r="B36" s="37" t="s">
        <v>120</v>
      </c>
      <c r="C36" s="32" t="s">
        <v>121</v>
      </c>
      <c r="D36" s="34">
        <v>255</v>
      </c>
      <c r="E36" s="34"/>
      <c r="F36" s="35"/>
      <c r="ZY36" t="s">
        <v>122</v>
      </c>
      <c r="ZZ36" s="29" t="s">
        <v>123</v>
      </c>
    </row>
    <row r="37" spans="1:702" x14ac:dyDescent="0.25">
      <c r="A37" s="36" t="s">
        <v>423</v>
      </c>
      <c r="B37" s="37" t="s">
        <v>124</v>
      </c>
      <c r="C37" s="32" t="s">
        <v>125</v>
      </c>
      <c r="D37" s="53">
        <v>1</v>
      </c>
      <c r="E37" s="34"/>
      <c r="F37" s="35"/>
      <c r="ZY37" t="s">
        <v>126</v>
      </c>
      <c r="ZZ37" s="29" t="s">
        <v>127</v>
      </c>
    </row>
    <row r="38" spans="1:702" x14ac:dyDescent="0.25">
      <c r="A38" s="36" t="s">
        <v>424</v>
      </c>
      <c r="B38" s="37" t="s">
        <v>128</v>
      </c>
      <c r="C38" s="32" t="s">
        <v>129</v>
      </c>
      <c r="D38" s="53">
        <v>1</v>
      </c>
      <c r="E38" s="34"/>
      <c r="F38" s="35"/>
      <c r="ZY38" t="s">
        <v>130</v>
      </c>
      <c r="ZZ38" s="29" t="s">
        <v>131</v>
      </c>
    </row>
    <row r="39" spans="1:702" x14ac:dyDescent="0.25">
      <c r="A39" s="36" t="s">
        <v>425</v>
      </c>
      <c r="B39" s="37" t="s">
        <v>132</v>
      </c>
      <c r="C39" s="32" t="s">
        <v>133</v>
      </c>
      <c r="D39" s="34">
        <v>35</v>
      </c>
      <c r="E39" s="34"/>
      <c r="F39" s="35"/>
      <c r="ZY39" t="s">
        <v>134</v>
      </c>
      <c r="ZZ39" s="29" t="s">
        <v>135</v>
      </c>
    </row>
    <row r="40" spans="1:702" x14ac:dyDescent="0.25">
      <c r="A40" s="36" t="s">
        <v>426</v>
      </c>
      <c r="B40" s="37" t="s">
        <v>136</v>
      </c>
      <c r="C40" s="32" t="s">
        <v>137</v>
      </c>
      <c r="D40" s="34">
        <v>65</v>
      </c>
      <c r="E40" s="34"/>
      <c r="F40" s="35"/>
      <c r="ZY40" t="s">
        <v>138</v>
      </c>
      <c r="ZZ40" s="29" t="s">
        <v>139</v>
      </c>
    </row>
    <row r="41" spans="1:702" x14ac:dyDescent="0.25">
      <c r="A41" s="38"/>
      <c r="B41" s="39"/>
      <c r="C41" s="27"/>
      <c r="D41" s="27"/>
      <c r="E41" s="27"/>
      <c r="F41" s="40"/>
    </row>
    <row r="42" spans="1:702" x14ac:dyDescent="0.25">
      <c r="A42" s="52"/>
      <c r="B42" s="50" t="s">
        <v>140</v>
      </c>
      <c r="C42" s="27"/>
      <c r="D42" s="27"/>
      <c r="E42" s="27"/>
      <c r="F42" s="51">
        <f>SUBTOTAL(109,F26:F41)</f>
        <v>0</v>
      </c>
      <c r="G42" s="41"/>
      <c r="ZY42" t="s">
        <v>141</v>
      </c>
    </row>
    <row r="43" spans="1:702" x14ac:dyDescent="0.25">
      <c r="A43" s="42"/>
      <c r="B43" s="22"/>
      <c r="C43" s="27"/>
      <c r="D43" s="27"/>
      <c r="E43" s="27"/>
      <c r="F43" s="24"/>
    </row>
    <row r="44" spans="1:702" ht="16.5" x14ac:dyDescent="0.25">
      <c r="A44" s="25" t="s">
        <v>142</v>
      </c>
      <c r="B44" s="26" t="s">
        <v>143</v>
      </c>
      <c r="C44" s="27"/>
      <c r="D44" s="27"/>
      <c r="E44" s="27"/>
      <c r="F44" s="28"/>
      <c r="ZY44" t="s">
        <v>144</v>
      </c>
      <c r="ZZ44" s="29"/>
    </row>
    <row r="45" spans="1:702" x14ac:dyDescent="0.25">
      <c r="A45" s="30" t="s">
        <v>427</v>
      </c>
      <c r="B45" s="31" t="s">
        <v>145</v>
      </c>
      <c r="C45" s="32" t="s">
        <v>146</v>
      </c>
      <c r="D45" s="34">
        <v>130</v>
      </c>
      <c r="E45" s="34"/>
      <c r="F45" s="35"/>
      <c r="ZY45" t="s">
        <v>147</v>
      </c>
      <c r="ZZ45" s="29" t="s">
        <v>148</v>
      </c>
    </row>
    <row r="46" spans="1:702" x14ac:dyDescent="0.25">
      <c r="A46" s="38"/>
      <c r="B46" s="39"/>
      <c r="C46" s="27"/>
      <c r="D46" s="27"/>
      <c r="E46" s="27"/>
      <c r="F46" s="40"/>
    </row>
    <row r="47" spans="1:702" x14ac:dyDescent="0.25">
      <c r="A47" s="52"/>
      <c r="B47" s="50" t="s">
        <v>149</v>
      </c>
      <c r="C47" s="27"/>
      <c r="D47" s="27"/>
      <c r="E47" s="27"/>
      <c r="F47" s="51">
        <f>SUBTOTAL(109,F45:F46)</f>
        <v>0</v>
      </c>
      <c r="G47" s="41"/>
      <c r="ZY47" t="s">
        <v>150</v>
      </c>
    </row>
    <row r="48" spans="1:702" x14ac:dyDescent="0.25">
      <c r="A48" s="42"/>
      <c r="B48" s="22"/>
      <c r="C48" s="27"/>
      <c r="D48" s="27"/>
      <c r="E48" s="27"/>
      <c r="F48" s="24"/>
    </row>
    <row r="49" spans="1:702" ht="16.5" x14ac:dyDescent="0.25">
      <c r="A49" s="25" t="s">
        <v>151</v>
      </c>
      <c r="B49" s="26" t="s">
        <v>152</v>
      </c>
      <c r="C49" s="27"/>
      <c r="D49" s="27"/>
      <c r="E49" s="27"/>
      <c r="F49" s="28"/>
      <c r="ZY49" t="s">
        <v>153</v>
      </c>
      <c r="ZZ49" s="29"/>
    </row>
    <row r="50" spans="1:702" x14ac:dyDescent="0.25">
      <c r="A50" s="30" t="s">
        <v>428</v>
      </c>
      <c r="B50" s="31" t="s">
        <v>154</v>
      </c>
      <c r="C50" s="32" t="s">
        <v>155</v>
      </c>
      <c r="D50" s="34">
        <v>15</v>
      </c>
      <c r="E50" s="34"/>
      <c r="F50" s="35"/>
      <c r="ZY50" t="s">
        <v>156</v>
      </c>
      <c r="ZZ50" s="29" t="s">
        <v>157</v>
      </c>
    </row>
    <row r="51" spans="1:702" ht="30" x14ac:dyDescent="0.25">
      <c r="A51" s="36" t="s">
        <v>429</v>
      </c>
      <c r="B51" s="37" t="s">
        <v>158</v>
      </c>
      <c r="C51" s="32" t="s">
        <v>159</v>
      </c>
      <c r="D51" s="34">
        <v>130</v>
      </c>
      <c r="E51" s="34"/>
      <c r="F51" s="35"/>
      <c r="ZY51" t="s">
        <v>160</v>
      </c>
      <c r="ZZ51" s="29" t="s">
        <v>161</v>
      </c>
    </row>
    <row r="52" spans="1:702" x14ac:dyDescent="0.25">
      <c r="A52" s="36" t="s">
        <v>430</v>
      </c>
      <c r="B52" s="37" t="s">
        <v>162</v>
      </c>
      <c r="C52" s="32" t="s">
        <v>163</v>
      </c>
      <c r="D52" s="34">
        <v>70</v>
      </c>
      <c r="E52" s="34"/>
      <c r="F52" s="35"/>
      <c r="ZY52" t="s">
        <v>164</v>
      </c>
      <c r="ZZ52" s="29" t="s">
        <v>165</v>
      </c>
    </row>
    <row r="53" spans="1:702" x14ac:dyDescent="0.25">
      <c r="A53" s="36" t="s">
        <v>431</v>
      </c>
      <c r="B53" s="37" t="s">
        <v>166</v>
      </c>
      <c r="C53" s="32" t="s">
        <v>167</v>
      </c>
      <c r="D53" s="34">
        <v>75</v>
      </c>
      <c r="E53" s="34"/>
      <c r="F53" s="35"/>
      <c r="ZY53" t="s">
        <v>168</v>
      </c>
      <c r="ZZ53" s="29" t="s">
        <v>169</v>
      </c>
    </row>
    <row r="54" spans="1:702" ht="30" x14ac:dyDescent="0.25">
      <c r="A54" s="36" t="s">
        <v>432</v>
      </c>
      <c r="B54" s="37" t="s">
        <v>170</v>
      </c>
      <c r="C54" s="32" t="s">
        <v>171</v>
      </c>
      <c r="D54" s="53">
        <v>2</v>
      </c>
      <c r="E54" s="34"/>
      <c r="F54" s="35"/>
      <c r="ZY54" t="s">
        <v>172</v>
      </c>
      <c r="ZZ54" s="29" t="s">
        <v>173</v>
      </c>
    </row>
    <row r="55" spans="1:702" x14ac:dyDescent="0.25">
      <c r="A55" s="36" t="s">
        <v>433</v>
      </c>
      <c r="B55" s="37" t="s">
        <v>174</v>
      </c>
      <c r="C55" s="32" t="s">
        <v>175</v>
      </c>
      <c r="D55" s="53">
        <v>4</v>
      </c>
      <c r="E55" s="34"/>
      <c r="F55" s="35"/>
      <c r="ZY55" t="s">
        <v>176</v>
      </c>
      <c r="ZZ55" s="29" t="s">
        <v>177</v>
      </c>
    </row>
    <row r="56" spans="1:702" ht="30" x14ac:dyDescent="0.25">
      <c r="A56" s="36" t="s">
        <v>434</v>
      </c>
      <c r="B56" s="37" t="s">
        <v>178</v>
      </c>
      <c r="C56" s="32" t="s">
        <v>179</v>
      </c>
      <c r="D56" s="34">
        <v>60</v>
      </c>
      <c r="E56" s="34"/>
      <c r="F56" s="35"/>
      <c r="ZY56" t="s">
        <v>180</v>
      </c>
      <c r="ZZ56" s="29" t="s">
        <v>181</v>
      </c>
    </row>
    <row r="57" spans="1:702" x14ac:dyDescent="0.25">
      <c r="A57" s="36" t="s">
        <v>435</v>
      </c>
      <c r="B57" s="37" t="s">
        <v>182</v>
      </c>
      <c r="C57" s="32" t="s">
        <v>183</v>
      </c>
      <c r="D57" s="53">
        <v>1</v>
      </c>
      <c r="E57" s="34"/>
      <c r="F57" s="35"/>
      <c r="ZY57" t="s">
        <v>184</v>
      </c>
      <c r="ZZ57" s="29" t="s">
        <v>185</v>
      </c>
    </row>
    <row r="58" spans="1:702" x14ac:dyDescent="0.25">
      <c r="A58" s="38"/>
      <c r="B58" s="39"/>
      <c r="C58" s="27"/>
      <c r="D58" s="27"/>
      <c r="E58" s="27"/>
      <c r="F58" s="40"/>
    </row>
    <row r="59" spans="1:702" x14ac:dyDescent="0.25">
      <c r="A59" s="52"/>
      <c r="B59" s="50" t="s">
        <v>186</v>
      </c>
      <c r="C59" s="27"/>
      <c r="D59" s="27"/>
      <c r="E59" s="27"/>
      <c r="F59" s="51">
        <f>SUBTOTAL(109,F50:F58)</f>
        <v>0</v>
      </c>
      <c r="G59" s="41"/>
      <c r="ZY59" t="s">
        <v>187</v>
      </c>
    </row>
    <row r="60" spans="1:702" x14ac:dyDescent="0.25">
      <c r="A60" s="42"/>
      <c r="B60" s="22"/>
      <c r="C60" s="27"/>
      <c r="D60" s="27"/>
      <c r="E60" s="27"/>
      <c r="F60" s="24"/>
    </row>
    <row r="61" spans="1:702" ht="16.5" x14ac:dyDescent="0.25">
      <c r="A61" s="25" t="s">
        <v>188</v>
      </c>
      <c r="B61" s="26" t="s">
        <v>189</v>
      </c>
      <c r="C61" s="27"/>
      <c r="D61" s="27"/>
      <c r="E61" s="27"/>
      <c r="F61" s="28"/>
      <c r="ZY61" t="s">
        <v>190</v>
      </c>
      <c r="ZZ61" s="29"/>
    </row>
    <row r="62" spans="1:702" x14ac:dyDescent="0.25">
      <c r="A62" s="30" t="s">
        <v>436</v>
      </c>
      <c r="B62" s="31" t="s">
        <v>191</v>
      </c>
      <c r="C62" s="32" t="s">
        <v>192</v>
      </c>
      <c r="D62" s="34">
        <v>45</v>
      </c>
      <c r="E62" s="34"/>
      <c r="F62" s="35"/>
      <c r="ZY62" t="s">
        <v>193</v>
      </c>
      <c r="ZZ62" s="29" t="s">
        <v>194</v>
      </c>
    </row>
    <row r="63" spans="1:702" ht="30" x14ac:dyDescent="0.25">
      <c r="A63" s="36" t="s">
        <v>437</v>
      </c>
      <c r="B63" s="37" t="s">
        <v>195</v>
      </c>
      <c r="C63" s="32" t="s">
        <v>196</v>
      </c>
      <c r="D63" s="34">
        <v>60</v>
      </c>
      <c r="E63" s="34"/>
      <c r="F63" s="35"/>
      <c r="ZY63" t="s">
        <v>197</v>
      </c>
      <c r="ZZ63" s="29" t="s">
        <v>198</v>
      </c>
    </row>
    <row r="64" spans="1:702" x14ac:dyDescent="0.25">
      <c r="A64" s="36" t="s">
        <v>438</v>
      </c>
      <c r="B64" s="37" t="s">
        <v>199</v>
      </c>
      <c r="C64" s="32" t="s">
        <v>200</v>
      </c>
      <c r="D64" s="34">
        <v>105</v>
      </c>
      <c r="E64" s="34"/>
      <c r="F64" s="35"/>
      <c r="ZY64" t="s">
        <v>201</v>
      </c>
      <c r="ZZ64" s="29" t="s">
        <v>202</v>
      </c>
    </row>
    <row r="65" spans="1:702" ht="30" x14ac:dyDescent="0.25">
      <c r="A65" s="36" t="s">
        <v>439</v>
      </c>
      <c r="B65" s="37" t="s">
        <v>203</v>
      </c>
      <c r="C65" s="32" t="s">
        <v>204</v>
      </c>
      <c r="D65" s="53">
        <v>1</v>
      </c>
      <c r="E65" s="34"/>
      <c r="F65" s="35"/>
      <c r="ZY65" t="s">
        <v>205</v>
      </c>
      <c r="ZZ65" s="29" t="s">
        <v>206</v>
      </c>
    </row>
    <row r="66" spans="1:702" x14ac:dyDescent="0.25">
      <c r="A66" s="36" t="s">
        <v>440</v>
      </c>
      <c r="B66" s="37" t="s">
        <v>207</v>
      </c>
      <c r="C66" s="32" t="s">
        <v>208</v>
      </c>
      <c r="D66" s="53">
        <v>1</v>
      </c>
      <c r="E66" s="34"/>
      <c r="F66" s="35"/>
      <c r="ZY66" t="s">
        <v>209</v>
      </c>
      <c r="ZZ66" s="29" t="s">
        <v>210</v>
      </c>
    </row>
    <row r="67" spans="1:702" x14ac:dyDescent="0.25">
      <c r="A67" s="36" t="s">
        <v>441</v>
      </c>
      <c r="B67" s="37" t="s">
        <v>211</v>
      </c>
      <c r="C67" s="32" t="s">
        <v>212</v>
      </c>
      <c r="D67" s="53">
        <v>1</v>
      </c>
      <c r="E67" s="34"/>
      <c r="F67" s="35"/>
      <c r="ZY67" t="s">
        <v>213</v>
      </c>
      <c r="ZZ67" s="29" t="s">
        <v>214</v>
      </c>
    </row>
    <row r="68" spans="1:702" ht="30" x14ac:dyDescent="0.25">
      <c r="A68" s="36" t="s">
        <v>442</v>
      </c>
      <c r="B68" s="37" t="s">
        <v>215</v>
      </c>
      <c r="C68" s="32" t="s">
        <v>216</v>
      </c>
      <c r="D68" s="53">
        <v>1</v>
      </c>
      <c r="E68" s="34"/>
      <c r="F68" s="35"/>
      <c r="ZY68" t="s">
        <v>217</v>
      </c>
      <c r="ZZ68" s="29" t="s">
        <v>218</v>
      </c>
    </row>
    <row r="69" spans="1:702" x14ac:dyDescent="0.25">
      <c r="A69" s="36" t="s">
        <v>443</v>
      </c>
      <c r="B69" s="37" t="s">
        <v>219</v>
      </c>
      <c r="C69" s="32" t="s">
        <v>220</v>
      </c>
      <c r="D69" s="53">
        <v>1</v>
      </c>
      <c r="E69" s="34"/>
      <c r="F69" s="35"/>
      <c r="ZY69" t="s">
        <v>221</v>
      </c>
      <c r="ZZ69" s="29" t="s">
        <v>222</v>
      </c>
    </row>
    <row r="70" spans="1:702" x14ac:dyDescent="0.25">
      <c r="A70" s="36" t="s">
        <v>444</v>
      </c>
      <c r="B70" s="37" t="s">
        <v>223</v>
      </c>
      <c r="C70" s="32" t="s">
        <v>224</v>
      </c>
      <c r="D70" s="53">
        <v>1</v>
      </c>
      <c r="E70" s="34"/>
      <c r="F70" s="35"/>
      <c r="ZY70" t="s">
        <v>225</v>
      </c>
      <c r="ZZ70" s="29" t="s">
        <v>226</v>
      </c>
    </row>
    <row r="71" spans="1:702" x14ac:dyDescent="0.25">
      <c r="A71" s="38"/>
      <c r="B71" s="39"/>
      <c r="C71" s="27"/>
      <c r="D71" s="27"/>
      <c r="E71" s="27"/>
      <c r="F71" s="40"/>
    </row>
    <row r="72" spans="1:702" x14ac:dyDescent="0.25">
      <c r="A72" s="52"/>
      <c r="B72" s="50" t="s">
        <v>227</v>
      </c>
      <c r="C72" s="27"/>
      <c r="D72" s="27"/>
      <c r="E72" s="27"/>
      <c r="F72" s="51">
        <f>SUBTOTAL(109,F62:F71)</f>
        <v>0</v>
      </c>
      <c r="G72" s="41"/>
      <c r="ZY72" t="s">
        <v>228</v>
      </c>
    </row>
    <row r="73" spans="1:702" x14ac:dyDescent="0.25">
      <c r="A73" s="42"/>
      <c r="B73" s="22"/>
      <c r="C73" s="27"/>
      <c r="D73" s="27"/>
      <c r="E73" s="27"/>
      <c r="F73" s="24"/>
    </row>
    <row r="74" spans="1:702" ht="16.5" x14ac:dyDescent="0.25">
      <c r="A74" s="25" t="s">
        <v>229</v>
      </c>
      <c r="B74" s="26" t="s">
        <v>230</v>
      </c>
      <c r="C74" s="27"/>
      <c r="D74" s="27"/>
      <c r="E74" s="27"/>
      <c r="F74" s="28"/>
      <c r="ZY74" t="s">
        <v>231</v>
      </c>
      <c r="ZZ74" s="29"/>
    </row>
    <row r="75" spans="1:702" ht="30" x14ac:dyDescent="0.25">
      <c r="A75" s="30" t="s">
        <v>445</v>
      </c>
      <c r="B75" s="31" t="s">
        <v>232</v>
      </c>
      <c r="C75" s="32" t="s">
        <v>233</v>
      </c>
      <c r="D75" s="34">
        <v>10</v>
      </c>
      <c r="E75" s="34"/>
      <c r="F75" s="35"/>
      <c r="ZY75" t="s">
        <v>234</v>
      </c>
      <c r="ZZ75" s="29" t="s">
        <v>235</v>
      </c>
    </row>
    <row r="76" spans="1:702" x14ac:dyDescent="0.25">
      <c r="A76" s="36" t="s">
        <v>446</v>
      </c>
      <c r="B76" s="37" t="s">
        <v>236</v>
      </c>
      <c r="C76" s="32" t="s">
        <v>237</v>
      </c>
      <c r="D76" s="34">
        <v>10</v>
      </c>
      <c r="E76" s="34"/>
      <c r="F76" s="35"/>
      <c r="ZY76" t="s">
        <v>238</v>
      </c>
      <c r="ZZ76" s="29" t="s">
        <v>239</v>
      </c>
    </row>
    <row r="77" spans="1:702" x14ac:dyDescent="0.25">
      <c r="A77" s="36" t="s">
        <v>447</v>
      </c>
      <c r="B77" s="37" t="s">
        <v>240</v>
      </c>
      <c r="C77" s="32" t="s">
        <v>241</v>
      </c>
      <c r="D77" s="53">
        <v>1</v>
      </c>
      <c r="E77" s="34"/>
      <c r="F77" s="35"/>
      <c r="ZY77" t="s">
        <v>242</v>
      </c>
      <c r="ZZ77" s="29" t="s">
        <v>243</v>
      </c>
    </row>
    <row r="78" spans="1:702" x14ac:dyDescent="0.25">
      <c r="A78" s="36" t="s">
        <v>448</v>
      </c>
      <c r="B78" s="37" t="s">
        <v>244</v>
      </c>
      <c r="C78" s="32" t="s">
        <v>245</v>
      </c>
      <c r="D78" s="53">
        <v>1</v>
      </c>
      <c r="E78" s="34"/>
      <c r="F78" s="35"/>
      <c r="ZY78" t="s">
        <v>246</v>
      </c>
      <c r="ZZ78" s="29" t="s">
        <v>247</v>
      </c>
    </row>
    <row r="79" spans="1:702" x14ac:dyDescent="0.25">
      <c r="A79" s="38"/>
      <c r="B79" s="39"/>
      <c r="C79" s="27"/>
      <c r="D79" s="27"/>
      <c r="E79" s="27"/>
      <c r="F79" s="40"/>
    </row>
    <row r="80" spans="1:702" x14ac:dyDescent="0.25">
      <c r="A80" s="52"/>
      <c r="B80" s="50" t="s">
        <v>248</v>
      </c>
      <c r="C80" s="27"/>
      <c r="D80" s="27"/>
      <c r="E80" s="27"/>
      <c r="F80" s="51">
        <f>SUBTOTAL(109,F75:F79)</f>
        <v>0</v>
      </c>
      <c r="G80" s="41"/>
      <c r="ZY80" t="s">
        <v>249</v>
      </c>
    </row>
    <row r="81" spans="1:702" x14ac:dyDescent="0.25">
      <c r="A81" s="42"/>
      <c r="B81" s="22"/>
      <c r="C81" s="27"/>
      <c r="D81" s="27"/>
      <c r="E81" s="27"/>
      <c r="F81" s="24"/>
    </row>
    <row r="82" spans="1:702" ht="16.5" x14ac:dyDescent="0.25">
      <c r="A82" s="25" t="s">
        <v>250</v>
      </c>
      <c r="B82" s="26" t="s">
        <v>251</v>
      </c>
      <c r="C82" s="27"/>
      <c r="D82" s="27"/>
      <c r="E82" s="27"/>
      <c r="F82" s="28"/>
      <c r="ZY82" t="s">
        <v>252</v>
      </c>
      <c r="ZZ82" s="29"/>
    </row>
    <row r="83" spans="1:702" x14ac:dyDescent="0.25">
      <c r="A83" s="30" t="s">
        <v>449</v>
      </c>
      <c r="B83" s="31" t="s">
        <v>253</v>
      </c>
      <c r="C83" s="32" t="s">
        <v>254</v>
      </c>
      <c r="D83" s="34">
        <v>25</v>
      </c>
      <c r="E83" s="34"/>
      <c r="F83" s="35"/>
      <c r="ZY83" t="s">
        <v>255</v>
      </c>
      <c r="ZZ83" s="29" t="s">
        <v>256</v>
      </c>
    </row>
    <row r="84" spans="1:702" ht="30" x14ac:dyDescent="0.25">
      <c r="A84" s="36" t="s">
        <v>450</v>
      </c>
      <c r="B84" s="37" t="s">
        <v>257</v>
      </c>
      <c r="C84" s="32" t="s">
        <v>258</v>
      </c>
      <c r="D84" s="34">
        <v>45</v>
      </c>
      <c r="E84" s="34"/>
      <c r="F84" s="35"/>
      <c r="ZY84" t="s">
        <v>259</v>
      </c>
      <c r="ZZ84" s="29" t="s">
        <v>260</v>
      </c>
    </row>
    <row r="85" spans="1:702" x14ac:dyDescent="0.25">
      <c r="A85" s="36" t="s">
        <v>451</v>
      </c>
      <c r="B85" s="37" t="s">
        <v>261</v>
      </c>
      <c r="C85" s="32" t="s">
        <v>262</v>
      </c>
      <c r="D85" s="34">
        <v>70</v>
      </c>
      <c r="E85" s="34"/>
      <c r="F85" s="35"/>
      <c r="ZY85" t="s">
        <v>263</v>
      </c>
      <c r="ZZ85" s="29" t="s">
        <v>264</v>
      </c>
    </row>
    <row r="86" spans="1:702" x14ac:dyDescent="0.25">
      <c r="A86" s="36" t="s">
        <v>452</v>
      </c>
      <c r="B86" s="37" t="s">
        <v>265</v>
      </c>
      <c r="C86" s="32" t="s">
        <v>266</v>
      </c>
      <c r="D86" s="53">
        <v>1</v>
      </c>
      <c r="E86" s="34"/>
      <c r="F86" s="35"/>
      <c r="ZY86" t="s">
        <v>267</v>
      </c>
      <c r="ZZ86" s="29" t="s">
        <v>268</v>
      </c>
    </row>
    <row r="87" spans="1:702" x14ac:dyDescent="0.25">
      <c r="A87" s="38"/>
      <c r="B87" s="39"/>
      <c r="C87" s="27"/>
      <c r="D87" s="27"/>
      <c r="E87" s="27"/>
      <c r="F87" s="40"/>
    </row>
    <row r="88" spans="1:702" x14ac:dyDescent="0.25">
      <c r="A88" s="52"/>
      <c r="B88" s="50" t="s">
        <v>269</v>
      </c>
      <c r="C88" s="27"/>
      <c r="D88" s="27"/>
      <c r="E88" s="27"/>
      <c r="F88" s="51">
        <f>SUBTOTAL(109,F83:F87)</f>
        <v>0</v>
      </c>
      <c r="G88" s="41"/>
      <c r="ZY88" t="s">
        <v>270</v>
      </c>
    </row>
    <row r="89" spans="1:702" x14ac:dyDescent="0.25">
      <c r="A89" s="42"/>
      <c r="B89" s="22"/>
      <c r="C89" s="27"/>
      <c r="D89" s="27"/>
      <c r="E89" s="27"/>
      <c r="F89" s="24"/>
    </row>
    <row r="90" spans="1:702" ht="16.5" x14ac:dyDescent="0.25">
      <c r="A90" s="25" t="s">
        <v>271</v>
      </c>
      <c r="B90" s="26" t="s">
        <v>272</v>
      </c>
      <c r="C90" s="27"/>
      <c r="D90" s="27"/>
      <c r="E90" s="27"/>
      <c r="F90" s="28"/>
      <c r="ZY90" t="s">
        <v>273</v>
      </c>
      <c r="ZZ90" s="29"/>
    </row>
    <row r="91" spans="1:702" x14ac:dyDescent="0.25">
      <c r="A91" s="30" t="s">
        <v>453</v>
      </c>
      <c r="B91" s="31" t="s">
        <v>274</v>
      </c>
      <c r="C91" s="32" t="s">
        <v>275</v>
      </c>
      <c r="D91" s="34">
        <v>85</v>
      </c>
      <c r="E91" s="34"/>
      <c r="F91" s="35"/>
      <c r="ZY91" t="s">
        <v>276</v>
      </c>
      <c r="ZZ91" s="29" t="s">
        <v>277</v>
      </c>
    </row>
    <row r="92" spans="1:702" x14ac:dyDescent="0.25">
      <c r="A92" s="36" t="s">
        <v>454</v>
      </c>
      <c r="B92" s="37" t="s">
        <v>278</v>
      </c>
      <c r="C92" s="32" t="s">
        <v>279</v>
      </c>
      <c r="D92" s="53">
        <v>2</v>
      </c>
      <c r="E92" s="34"/>
      <c r="F92" s="35"/>
      <c r="ZY92" t="s">
        <v>280</v>
      </c>
      <c r="ZZ92" s="29" t="s">
        <v>281</v>
      </c>
    </row>
    <row r="93" spans="1:702" x14ac:dyDescent="0.25">
      <c r="A93" s="38"/>
      <c r="B93" s="39"/>
      <c r="C93" s="27"/>
      <c r="D93" s="27"/>
      <c r="E93" s="27"/>
      <c r="F93" s="40"/>
    </row>
    <row r="94" spans="1:702" x14ac:dyDescent="0.25">
      <c r="A94" s="52"/>
      <c r="B94" s="50" t="s">
        <v>282</v>
      </c>
      <c r="C94" s="27"/>
      <c r="D94" s="27"/>
      <c r="E94" s="27"/>
      <c r="F94" s="51">
        <f>SUBTOTAL(109,F91:F93)</f>
        <v>0</v>
      </c>
      <c r="G94" s="41"/>
      <c r="ZY94" t="s">
        <v>283</v>
      </c>
    </row>
    <row r="95" spans="1:702" x14ac:dyDescent="0.25">
      <c r="A95" s="42"/>
      <c r="B95" s="22"/>
      <c r="C95" s="27"/>
      <c r="D95" s="27"/>
      <c r="E95" s="27"/>
      <c r="F95" s="24"/>
    </row>
    <row r="96" spans="1:702" ht="16.5" x14ac:dyDescent="0.25">
      <c r="A96" s="25" t="s">
        <v>284</v>
      </c>
      <c r="B96" s="26" t="s">
        <v>285</v>
      </c>
      <c r="C96" s="27"/>
      <c r="D96" s="27"/>
      <c r="E96" s="27"/>
      <c r="F96" s="28"/>
      <c r="ZY96" t="s">
        <v>286</v>
      </c>
      <c r="ZZ96" s="29"/>
    </row>
    <row r="97" spans="1:702" x14ac:dyDescent="0.25">
      <c r="A97" s="30" t="s">
        <v>455</v>
      </c>
      <c r="B97" s="31" t="s">
        <v>287</v>
      </c>
      <c r="C97" s="32" t="s">
        <v>288</v>
      </c>
      <c r="D97" s="34">
        <v>25</v>
      </c>
      <c r="E97" s="34"/>
      <c r="F97" s="35"/>
      <c r="ZY97" t="s">
        <v>289</v>
      </c>
      <c r="ZZ97" s="29" t="s">
        <v>290</v>
      </c>
    </row>
    <row r="98" spans="1:702" x14ac:dyDescent="0.25">
      <c r="A98" s="36" t="s">
        <v>456</v>
      </c>
      <c r="B98" s="37" t="s">
        <v>291</v>
      </c>
      <c r="C98" s="32" t="s">
        <v>292</v>
      </c>
      <c r="D98" s="34">
        <v>80</v>
      </c>
      <c r="E98" s="34"/>
      <c r="F98" s="35"/>
      <c r="ZY98" t="s">
        <v>293</v>
      </c>
      <c r="ZZ98" s="29" t="s">
        <v>294</v>
      </c>
    </row>
    <row r="99" spans="1:702" ht="30" x14ac:dyDescent="0.25">
      <c r="A99" s="36" t="s">
        <v>457</v>
      </c>
      <c r="B99" s="37" t="s">
        <v>295</v>
      </c>
      <c r="C99" s="32" t="s">
        <v>296</v>
      </c>
      <c r="D99" s="34">
        <v>80</v>
      </c>
      <c r="E99" s="34"/>
      <c r="F99" s="35"/>
      <c r="ZY99" t="s">
        <v>297</v>
      </c>
      <c r="ZZ99" s="29" t="s">
        <v>298</v>
      </c>
    </row>
    <row r="100" spans="1:702" ht="30" x14ac:dyDescent="0.25">
      <c r="A100" s="36" t="s">
        <v>458</v>
      </c>
      <c r="B100" s="37" t="s">
        <v>299</v>
      </c>
      <c r="C100" s="32" t="s">
        <v>300</v>
      </c>
      <c r="D100" s="53">
        <v>1</v>
      </c>
      <c r="E100" s="34"/>
      <c r="F100" s="35"/>
      <c r="ZY100" t="s">
        <v>301</v>
      </c>
      <c r="ZZ100" s="29" t="s">
        <v>302</v>
      </c>
    </row>
    <row r="101" spans="1:702" x14ac:dyDescent="0.25">
      <c r="A101" s="38"/>
      <c r="B101" s="39"/>
      <c r="C101" s="27"/>
      <c r="D101" s="27"/>
      <c r="E101" s="27"/>
      <c r="F101" s="40"/>
    </row>
    <row r="102" spans="1:702" x14ac:dyDescent="0.25">
      <c r="A102" s="52"/>
      <c r="B102" s="50" t="s">
        <v>303</v>
      </c>
      <c r="C102" s="27"/>
      <c r="D102" s="27"/>
      <c r="E102" s="27"/>
      <c r="F102" s="51">
        <f>SUBTOTAL(109,F97:F101)</f>
        <v>0</v>
      </c>
      <c r="G102" s="41"/>
      <c r="ZY102" t="s">
        <v>304</v>
      </c>
    </row>
    <row r="103" spans="1:702" x14ac:dyDescent="0.25">
      <c r="A103" s="42"/>
      <c r="B103" s="22"/>
      <c r="C103" s="27"/>
      <c r="D103" s="27"/>
      <c r="E103" s="27"/>
      <c r="F103" s="24"/>
    </row>
    <row r="104" spans="1:702" ht="16.5" x14ac:dyDescent="0.25">
      <c r="A104" s="25" t="s">
        <v>305</v>
      </c>
      <c r="B104" s="26" t="s">
        <v>485</v>
      </c>
      <c r="C104" s="27"/>
      <c r="D104" s="27"/>
      <c r="E104" s="27"/>
      <c r="F104" s="28"/>
      <c r="ZY104" t="s">
        <v>306</v>
      </c>
      <c r="ZZ104" s="29"/>
    </row>
    <row r="105" spans="1:702" ht="30" x14ac:dyDescent="0.25">
      <c r="A105" s="30" t="s">
        <v>459</v>
      </c>
      <c r="B105" s="31" t="s">
        <v>307</v>
      </c>
      <c r="C105" s="32" t="s">
        <v>308</v>
      </c>
      <c r="D105" s="34">
        <v>15</v>
      </c>
      <c r="E105" s="34"/>
      <c r="F105" s="35"/>
      <c r="ZY105" t="s">
        <v>309</v>
      </c>
      <c r="ZZ105" s="29" t="s">
        <v>310</v>
      </c>
    </row>
    <row r="106" spans="1:702" ht="30" x14ac:dyDescent="0.25">
      <c r="A106" s="36" t="s">
        <v>460</v>
      </c>
      <c r="B106" s="37" t="s">
        <v>311</v>
      </c>
      <c r="C106" s="32" t="s">
        <v>312</v>
      </c>
      <c r="D106" s="34">
        <v>15</v>
      </c>
      <c r="E106" s="34"/>
      <c r="F106" s="35"/>
      <c r="ZY106" t="s">
        <v>313</v>
      </c>
      <c r="ZZ106" s="29" t="s">
        <v>314</v>
      </c>
    </row>
    <row r="107" spans="1:702" x14ac:dyDescent="0.25">
      <c r="A107" s="36" t="s">
        <v>461</v>
      </c>
      <c r="B107" s="37" t="s">
        <v>315</v>
      </c>
      <c r="C107" s="32" t="s">
        <v>316</v>
      </c>
      <c r="D107" s="53">
        <v>1</v>
      </c>
      <c r="E107" s="34"/>
      <c r="F107" s="35"/>
      <c r="ZY107" t="s">
        <v>317</v>
      </c>
      <c r="ZZ107" s="29" t="s">
        <v>318</v>
      </c>
    </row>
    <row r="108" spans="1:702" x14ac:dyDescent="0.25">
      <c r="A108" s="36" t="s">
        <v>462</v>
      </c>
      <c r="B108" s="37" t="s">
        <v>319</v>
      </c>
      <c r="C108" s="32" t="s">
        <v>320</v>
      </c>
      <c r="D108" s="34">
        <v>20</v>
      </c>
      <c r="E108" s="34"/>
      <c r="F108" s="35"/>
      <c r="ZY108" t="s">
        <v>321</v>
      </c>
      <c r="ZZ108" s="29" t="s">
        <v>322</v>
      </c>
    </row>
    <row r="109" spans="1:702" ht="30" x14ac:dyDescent="0.25">
      <c r="A109" s="36" t="s">
        <v>463</v>
      </c>
      <c r="B109" s="37" t="s">
        <v>323</v>
      </c>
      <c r="C109" s="32" t="s">
        <v>324</v>
      </c>
      <c r="D109" s="34">
        <v>15</v>
      </c>
      <c r="E109" s="34"/>
      <c r="F109" s="35"/>
      <c r="ZY109" t="s">
        <v>325</v>
      </c>
      <c r="ZZ109" s="29" t="s">
        <v>326</v>
      </c>
    </row>
    <row r="110" spans="1:702" ht="30" x14ac:dyDescent="0.25">
      <c r="A110" s="36" t="s">
        <v>464</v>
      </c>
      <c r="B110" s="37" t="s">
        <v>327</v>
      </c>
      <c r="C110" s="32" t="s">
        <v>328</v>
      </c>
      <c r="D110" s="34">
        <v>50</v>
      </c>
      <c r="E110" s="34"/>
      <c r="F110" s="35"/>
      <c r="ZY110" t="s">
        <v>329</v>
      </c>
      <c r="ZZ110" s="29" t="s">
        <v>330</v>
      </c>
    </row>
    <row r="111" spans="1:702" ht="30" x14ac:dyDescent="0.25">
      <c r="A111" s="36" t="s">
        <v>465</v>
      </c>
      <c r="B111" s="37" t="s">
        <v>331</v>
      </c>
      <c r="C111" s="32" t="s">
        <v>332</v>
      </c>
      <c r="D111" s="53">
        <v>1</v>
      </c>
      <c r="E111" s="34"/>
      <c r="F111" s="35"/>
      <c r="ZY111" t="s">
        <v>333</v>
      </c>
      <c r="ZZ111" s="29" t="s">
        <v>334</v>
      </c>
    </row>
    <row r="112" spans="1:702" x14ac:dyDescent="0.25">
      <c r="A112" s="38"/>
      <c r="B112" s="39"/>
      <c r="C112" s="27"/>
      <c r="D112" s="27"/>
      <c r="E112" s="27"/>
      <c r="F112" s="40"/>
    </row>
    <row r="113" spans="1:702" x14ac:dyDescent="0.25">
      <c r="A113" s="52"/>
      <c r="B113" s="50" t="s">
        <v>486</v>
      </c>
      <c r="C113" s="27"/>
      <c r="D113" s="27"/>
      <c r="E113" s="27"/>
      <c r="F113" s="51">
        <f>SUBTOTAL(109,F105:F112)</f>
        <v>0</v>
      </c>
      <c r="G113" s="41"/>
      <c r="ZY113" t="s">
        <v>335</v>
      </c>
    </row>
    <row r="114" spans="1:702" x14ac:dyDescent="0.25">
      <c r="A114" s="42"/>
      <c r="B114" s="22"/>
      <c r="C114" s="27"/>
      <c r="D114" s="27"/>
      <c r="E114" s="27"/>
      <c r="F114" s="24"/>
    </row>
    <row r="115" spans="1:702" ht="33" x14ac:dyDescent="0.25">
      <c r="A115" s="25" t="s">
        <v>336</v>
      </c>
      <c r="B115" s="26" t="s">
        <v>487</v>
      </c>
      <c r="C115" s="27"/>
      <c r="D115" s="27"/>
      <c r="E115" s="27"/>
      <c r="F115" s="28"/>
      <c r="ZY115" t="s">
        <v>337</v>
      </c>
      <c r="ZZ115" s="29"/>
    </row>
    <row r="116" spans="1:702" x14ac:dyDescent="0.25">
      <c r="A116" s="30" t="s">
        <v>466</v>
      </c>
      <c r="B116" s="31" t="s">
        <v>338</v>
      </c>
      <c r="C116" s="32" t="s">
        <v>339</v>
      </c>
      <c r="D116" s="34">
        <v>65</v>
      </c>
      <c r="E116" s="34"/>
      <c r="F116" s="35"/>
      <c r="ZY116" t="s">
        <v>340</v>
      </c>
      <c r="ZZ116" s="29" t="s">
        <v>341</v>
      </c>
    </row>
    <row r="117" spans="1:702" x14ac:dyDescent="0.25">
      <c r="A117" s="36" t="s">
        <v>467</v>
      </c>
      <c r="B117" s="37" t="s">
        <v>342</v>
      </c>
      <c r="C117" s="32" t="s">
        <v>343</v>
      </c>
      <c r="D117" s="53">
        <v>1</v>
      </c>
      <c r="E117" s="34"/>
      <c r="F117" s="35"/>
      <c r="ZY117" t="s">
        <v>344</v>
      </c>
      <c r="ZZ117" s="29" t="s">
        <v>345</v>
      </c>
    </row>
    <row r="118" spans="1:702" ht="30" x14ac:dyDescent="0.25">
      <c r="A118" s="36" t="s">
        <v>468</v>
      </c>
      <c r="B118" s="37" t="s">
        <v>346</v>
      </c>
      <c r="C118" s="32" t="s">
        <v>347</v>
      </c>
      <c r="D118" s="34">
        <v>95</v>
      </c>
      <c r="E118" s="34"/>
      <c r="F118" s="35"/>
      <c r="ZY118" t="s">
        <v>348</v>
      </c>
      <c r="ZZ118" s="29" t="s">
        <v>349</v>
      </c>
    </row>
    <row r="119" spans="1:702" x14ac:dyDescent="0.25">
      <c r="A119" s="36" t="s">
        <v>469</v>
      </c>
      <c r="B119" s="37" t="s">
        <v>350</v>
      </c>
      <c r="C119" s="32" t="s">
        <v>351</v>
      </c>
      <c r="D119" s="33">
        <v>60</v>
      </c>
      <c r="E119" s="34"/>
      <c r="F119" s="35"/>
      <c r="ZY119" t="s">
        <v>352</v>
      </c>
      <c r="ZZ119" s="29" t="s">
        <v>353</v>
      </c>
    </row>
    <row r="120" spans="1:702" ht="30" x14ac:dyDescent="0.25">
      <c r="A120" s="36" t="s">
        <v>470</v>
      </c>
      <c r="B120" s="37" t="s">
        <v>354</v>
      </c>
      <c r="C120" s="32" t="s">
        <v>355</v>
      </c>
      <c r="D120" s="34">
        <v>60</v>
      </c>
      <c r="E120" s="34"/>
      <c r="F120" s="35"/>
      <c r="ZY120" t="s">
        <v>356</v>
      </c>
      <c r="ZZ120" s="29" t="s">
        <v>357</v>
      </c>
    </row>
    <row r="121" spans="1:702" ht="30" x14ac:dyDescent="0.25">
      <c r="A121" s="36" t="s">
        <v>471</v>
      </c>
      <c r="B121" s="37" t="s">
        <v>358</v>
      </c>
      <c r="C121" s="32" t="s">
        <v>359</v>
      </c>
      <c r="D121" s="53">
        <v>3</v>
      </c>
      <c r="E121" s="34"/>
      <c r="F121" s="35"/>
      <c r="ZY121" t="s">
        <v>360</v>
      </c>
      <c r="ZZ121" s="29" t="s">
        <v>361</v>
      </c>
    </row>
    <row r="122" spans="1:702" x14ac:dyDescent="0.25">
      <c r="A122" s="36" t="s">
        <v>472</v>
      </c>
      <c r="B122" s="37" t="s">
        <v>362</v>
      </c>
      <c r="C122" s="32" t="s">
        <v>363</v>
      </c>
      <c r="D122" s="34">
        <v>305</v>
      </c>
      <c r="E122" s="34"/>
      <c r="F122" s="35"/>
      <c r="ZY122" t="s">
        <v>364</v>
      </c>
      <c r="ZZ122" s="29" t="s">
        <v>365</v>
      </c>
    </row>
    <row r="123" spans="1:702" ht="30" x14ac:dyDescent="0.25">
      <c r="A123" s="36" t="s">
        <v>473</v>
      </c>
      <c r="B123" s="37" t="s">
        <v>366</v>
      </c>
      <c r="C123" s="32" t="s">
        <v>367</v>
      </c>
      <c r="D123" s="34">
        <v>70</v>
      </c>
      <c r="E123" s="34"/>
      <c r="F123" s="35"/>
      <c r="ZY123" t="s">
        <v>368</v>
      </c>
      <c r="ZZ123" s="29" t="s">
        <v>369</v>
      </c>
    </row>
    <row r="124" spans="1:702" ht="30" x14ac:dyDescent="0.25">
      <c r="A124" s="36" t="s">
        <v>474</v>
      </c>
      <c r="B124" s="37" t="s">
        <v>370</v>
      </c>
      <c r="C124" s="32" t="s">
        <v>371</v>
      </c>
      <c r="D124" s="34">
        <v>70</v>
      </c>
      <c r="E124" s="34"/>
      <c r="F124" s="35"/>
      <c r="ZY124" t="s">
        <v>372</v>
      </c>
      <c r="ZZ124" s="29" t="s">
        <v>373</v>
      </c>
    </row>
    <row r="125" spans="1:702" x14ac:dyDescent="0.25">
      <c r="A125" s="36" t="s">
        <v>475</v>
      </c>
      <c r="B125" s="37" t="s">
        <v>374</v>
      </c>
      <c r="C125" s="32" t="s">
        <v>375</v>
      </c>
      <c r="D125" s="53">
        <v>1</v>
      </c>
      <c r="E125" s="34"/>
      <c r="F125" s="35"/>
      <c r="ZY125" t="s">
        <v>376</v>
      </c>
      <c r="ZZ125" s="29" t="s">
        <v>377</v>
      </c>
    </row>
    <row r="126" spans="1:702" x14ac:dyDescent="0.25">
      <c r="A126" s="36" t="s">
        <v>476</v>
      </c>
      <c r="B126" s="37" t="s">
        <v>378</v>
      </c>
      <c r="C126" s="32" t="s">
        <v>379</v>
      </c>
      <c r="D126" s="34">
        <v>5</v>
      </c>
      <c r="E126" s="34"/>
      <c r="F126" s="35"/>
      <c r="ZY126" t="s">
        <v>380</v>
      </c>
      <c r="ZZ126" s="29" t="s">
        <v>381</v>
      </c>
    </row>
    <row r="127" spans="1:702" x14ac:dyDescent="0.25">
      <c r="A127" s="36" t="s">
        <v>477</v>
      </c>
      <c r="B127" s="37" t="s">
        <v>382</v>
      </c>
      <c r="C127" s="32" t="s">
        <v>383</v>
      </c>
      <c r="D127" s="34">
        <v>95</v>
      </c>
      <c r="E127" s="34"/>
      <c r="F127" s="35"/>
      <c r="ZY127" t="s">
        <v>384</v>
      </c>
      <c r="ZZ127" s="29" t="s">
        <v>385</v>
      </c>
    </row>
    <row r="128" spans="1:702" ht="30" x14ac:dyDescent="0.25">
      <c r="A128" s="36" t="s">
        <v>478</v>
      </c>
      <c r="B128" s="37" t="s">
        <v>386</v>
      </c>
      <c r="C128" s="32" t="s">
        <v>387</v>
      </c>
      <c r="D128" s="34">
        <v>305</v>
      </c>
      <c r="E128" s="34"/>
      <c r="F128" s="35"/>
      <c r="ZY128" t="s">
        <v>388</v>
      </c>
      <c r="ZZ128" s="29" t="s">
        <v>389</v>
      </c>
    </row>
    <row r="129" spans="1:702" ht="30" x14ac:dyDescent="0.25">
      <c r="A129" s="36" t="s">
        <v>479</v>
      </c>
      <c r="B129" s="37" t="s">
        <v>390</v>
      </c>
      <c r="C129" s="32" t="s">
        <v>391</v>
      </c>
      <c r="D129" s="53">
        <v>1</v>
      </c>
      <c r="E129" s="34"/>
      <c r="F129" s="35"/>
      <c r="ZY129" t="s">
        <v>392</v>
      </c>
      <c r="ZZ129" s="29" t="s">
        <v>393</v>
      </c>
    </row>
    <row r="130" spans="1:702" x14ac:dyDescent="0.25">
      <c r="A130" s="38"/>
      <c r="B130" s="39"/>
      <c r="C130" s="27"/>
      <c r="D130" s="27"/>
      <c r="E130" s="27"/>
      <c r="F130" s="40"/>
    </row>
    <row r="131" spans="1:702" ht="30" x14ac:dyDescent="0.25">
      <c r="A131" s="52"/>
      <c r="B131" s="50" t="s">
        <v>488</v>
      </c>
      <c r="C131" s="27"/>
      <c r="D131" s="27"/>
      <c r="E131" s="27"/>
      <c r="F131" s="51">
        <f>SUBTOTAL(109,F116:F130)</f>
        <v>0</v>
      </c>
      <c r="G131" s="41"/>
      <c r="ZY131" t="s">
        <v>394</v>
      </c>
    </row>
    <row r="132" spans="1:702" x14ac:dyDescent="0.25">
      <c r="A132" s="43"/>
      <c r="B132" s="44"/>
      <c r="C132" s="27"/>
      <c r="D132" s="27"/>
      <c r="E132" s="27"/>
      <c r="F132" s="24"/>
    </row>
    <row r="133" spans="1:702" x14ac:dyDescent="0.25">
      <c r="A133" s="38"/>
      <c r="B133" s="39"/>
      <c r="C133" s="46"/>
      <c r="D133" s="46"/>
      <c r="E133" s="46"/>
      <c r="F133" s="40"/>
    </row>
    <row r="134" spans="1:702" x14ac:dyDescent="0.25">
      <c r="A134" s="54"/>
      <c r="B134" s="75" t="s">
        <v>483</v>
      </c>
      <c r="C134" s="55"/>
      <c r="D134" s="56"/>
      <c r="E134" s="57"/>
      <c r="F134" s="58"/>
    </row>
    <row r="135" spans="1:702" x14ac:dyDescent="0.25">
      <c r="A135" s="59"/>
      <c r="B135" s="60"/>
      <c r="C135" s="61"/>
      <c r="D135" s="62"/>
      <c r="E135" s="63"/>
      <c r="F135" s="64"/>
      <c r="ZY135" t="s">
        <v>395</v>
      </c>
    </row>
    <row r="136" spans="1:702" x14ac:dyDescent="0.25">
      <c r="A136" s="59"/>
      <c r="B136" s="60"/>
      <c r="C136" s="61"/>
      <c r="D136" s="62"/>
      <c r="E136" s="63"/>
      <c r="F136" s="64"/>
      <c r="ZY136" t="s">
        <v>8</v>
      </c>
    </row>
    <row r="137" spans="1:702" x14ac:dyDescent="0.25">
      <c r="A137" s="59">
        <v>2</v>
      </c>
      <c r="B137" s="65" t="s">
        <v>16</v>
      </c>
      <c r="C137" s="61"/>
      <c r="D137" s="62"/>
      <c r="E137" s="63"/>
      <c r="F137" s="66">
        <f>F8</f>
        <v>0</v>
      </c>
      <c r="ZY137" t="s">
        <v>398</v>
      </c>
    </row>
    <row r="138" spans="1:702" x14ac:dyDescent="0.25">
      <c r="A138" s="59"/>
      <c r="B138" s="65"/>
      <c r="C138" s="61"/>
      <c r="D138" s="62"/>
      <c r="E138" s="63"/>
      <c r="F138" s="66"/>
    </row>
    <row r="139" spans="1:702" x14ac:dyDescent="0.25">
      <c r="A139" s="59">
        <v>3</v>
      </c>
      <c r="B139" s="65" t="s">
        <v>482</v>
      </c>
      <c r="C139" s="61"/>
      <c r="D139" s="62"/>
      <c r="E139" s="63"/>
      <c r="F139" s="66">
        <f>F23</f>
        <v>0</v>
      </c>
    </row>
    <row r="140" spans="1:702" x14ac:dyDescent="0.25">
      <c r="A140" s="59"/>
      <c r="B140" s="60"/>
      <c r="C140" s="61"/>
      <c r="D140" s="62"/>
      <c r="E140" s="63"/>
      <c r="F140" s="64"/>
    </row>
    <row r="141" spans="1:702" x14ac:dyDescent="0.25">
      <c r="A141" s="59">
        <v>4</v>
      </c>
      <c r="B141" s="65" t="s">
        <v>78</v>
      </c>
      <c r="C141" s="61"/>
      <c r="D141" s="62"/>
      <c r="E141" s="63"/>
      <c r="F141" s="66">
        <f>F42</f>
        <v>0</v>
      </c>
    </row>
    <row r="142" spans="1:702" x14ac:dyDescent="0.25">
      <c r="A142" s="59"/>
      <c r="B142" s="65"/>
      <c r="C142" s="61"/>
      <c r="D142" s="62"/>
      <c r="E142" s="63"/>
      <c r="F142" s="66"/>
    </row>
    <row r="143" spans="1:702" x14ac:dyDescent="0.25">
      <c r="A143" s="59">
        <v>5</v>
      </c>
      <c r="B143" s="65" t="s">
        <v>143</v>
      </c>
      <c r="C143" s="61"/>
      <c r="D143" s="62"/>
      <c r="E143" s="63"/>
      <c r="F143" s="66">
        <f>F47</f>
        <v>0</v>
      </c>
    </row>
    <row r="144" spans="1:702" x14ac:dyDescent="0.25">
      <c r="A144" s="59"/>
      <c r="B144" s="65"/>
      <c r="C144" s="61"/>
      <c r="D144" s="62"/>
      <c r="E144" s="63"/>
      <c r="F144" s="66"/>
    </row>
    <row r="145" spans="1:6" x14ac:dyDescent="0.25">
      <c r="A145" s="59">
        <v>6</v>
      </c>
      <c r="B145" s="65" t="s">
        <v>152</v>
      </c>
      <c r="C145" s="61"/>
      <c r="D145" s="62"/>
      <c r="E145" s="63"/>
      <c r="F145" s="66">
        <f>F59</f>
        <v>0</v>
      </c>
    </row>
    <row r="146" spans="1:6" x14ac:dyDescent="0.25">
      <c r="A146" s="59"/>
      <c r="B146" s="60"/>
      <c r="C146" s="61"/>
      <c r="D146" s="62"/>
      <c r="E146" s="63"/>
      <c r="F146" s="64"/>
    </row>
    <row r="147" spans="1:6" x14ac:dyDescent="0.25">
      <c r="A147" s="59">
        <v>7</v>
      </c>
      <c r="B147" s="65" t="s">
        <v>189</v>
      </c>
      <c r="C147" s="61"/>
      <c r="D147" s="62"/>
      <c r="E147" s="63"/>
      <c r="F147" s="66">
        <f>F72</f>
        <v>0</v>
      </c>
    </row>
    <row r="148" spans="1:6" x14ac:dyDescent="0.25">
      <c r="A148" s="59"/>
      <c r="B148" s="65"/>
      <c r="C148" s="61"/>
      <c r="D148" s="62"/>
      <c r="E148" s="63"/>
      <c r="F148" s="66"/>
    </row>
    <row r="149" spans="1:6" x14ac:dyDescent="0.25">
      <c r="A149" s="59">
        <v>8</v>
      </c>
      <c r="B149" s="65" t="s">
        <v>230</v>
      </c>
      <c r="C149" s="61"/>
      <c r="D149" s="62"/>
      <c r="E149" s="63"/>
      <c r="F149" s="66">
        <f>F80</f>
        <v>0</v>
      </c>
    </row>
    <row r="150" spans="1:6" x14ac:dyDescent="0.25">
      <c r="A150" s="59"/>
      <c r="B150" s="65"/>
      <c r="C150" s="61"/>
      <c r="D150" s="62"/>
      <c r="E150" s="63"/>
      <c r="F150" s="66"/>
    </row>
    <row r="151" spans="1:6" x14ac:dyDescent="0.25">
      <c r="A151" s="59">
        <v>9</v>
      </c>
      <c r="B151" s="65" t="s">
        <v>251</v>
      </c>
      <c r="C151" s="61"/>
      <c r="D151" s="62"/>
      <c r="E151" s="63"/>
      <c r="F151" s="66">
        <f>F88</f>
        <v>0</v>
      </c>
    </row>
    <row r="152" spans="1:6" x14ac:dyDescent="0.25">
      <c r="A152" s="59"/>
      <c r="B152" s="65"/>
      <c r="C152" s="61"/>
      <c r="D152" s="62"/>
      <c r="E152" s="63"/>
      <c r="F152" s="66"/>
    </row>
    <row r="153" spans="1:6" x14ac:dyDescent="0.25">
      <c r="A153" s="59">
        <v>10</v>
      </c>
      <c r="B153" s="65" t="s">
        <v>484</v>
      </c>
      <c r="C153" s="61"/>
      <c r="D153" s="62"/>
      <c r="E153" s="63"/>
      <c r="F153" s="66">
        <f>F94</f>
        <v>0</v>
      </c>
    </row>
    <row r="154" spans="1:6" x14ac:dyDescent="0.25">
      <c r="A154" s="59"/>
      <c r="B154" s="65"/>
      <c r="C154" s="61"/>
      <c r="D154" s="62"/>
      <c r="E154" s="63"/>
      <c r="F154" s="66"/>
    </row>
    <row r="155" spans="1:6" x14ac:dyDescent="0.25">
      <c r="A155" s="59">
        <v>11</v>
      </c>
      <c r="B155" s="67" t="s">
        <v>285</v>
      </c>
      <c r="C155" s="61"/>
      <c r="D155" s="62"/>
      <c r="E155" s="63"/>
      <c r="F155" s="66">
        <f>F102</f>
        <v>0</v>
      </c>
    </row>
    <row r="156" spans="1:6" x14ac:dyDescent="0.25">
      <c r="A156" s="59"/>
      <c r="B156" s="68"/>
      <c r="C156" s="61"/>
      <c r="D156" s="62"/>
      <c r="E156" s="63"/>
      <c r="F156" s="66"/>
    </row>
    <row r="157" spans="1:6" x14ac:dyDescent="0.25">
      <c r="A157" s="59">
        <v>12</v>
      </c>
      <c r="B157" s="67" t="s">
        <v>485</v>
      </c>
      <c r="C157" s="61"/>
      <c r="D157" s="62"/>
      <c r="E157" s="63"/>
      <c r="F157" s="66">
        <f>F113</f>
        <v>0</v>
      </c>
    </row>
    <row r="158" spans="1:6" x14ac:dyDescent="0.25">
      <c r="A158" s="59"/>
      <c r="B158" s="68"/>
      <c r="C158" s="61"/>
      <c r="D158" s="62"/>
      <c r="E158" s="63"/>
      <c r="F158" s="66"/>
    </row>
    <row r="159" spans="1:6" ht="25.5" x14ac:dyDescent="0.25">
      <c r="A159" s="59">
        <v>13</v>
      </c>
      <c r="B159" s="76" t="s">
        <v>489</v>
      </c>
      <c r="C159" s="61"/>
      <c r="D159" s="62"/>
      <c r="E159" s="63"/>
      <c r="F159" s="66">
        <f>F131</f>
        <v>0</v>
      </c>
    </row>
    <row r="160" spans="1:6" x14ac:dyDescent="0.25">
      <c r="A160" s="69"/>
      <c r="B160" s="70"/>
      <c r="C160" s="71"/>
      <c r="D160" s="72"/>
      <c r="E160" s="73"/>
      <c r="F160" s="74"/>
    </row>
    <row r="161" spans="1:701" x14ac:dyDescent="0.25">
      <c r="A161" s="43"/>
      <c r="B161" s="44"/>
      <c r="C161" s="27"/>
      <c r="D161" s="27"/>
      <c r="E161" s="27"/>
      <c r="F161" s="24"/>
    </row>
    <row r="162" spans="1:701" x14ac:dyDescent="0.25">
      <c r="A162" s="38"/>
      <c r="B162" s="45"/>
      <c r="C162" s="46"/>
      <c r="D162" s="46"/>
      <c r="E162" s="46"/>
      <c r="F162" s="40"/>
    </row>
    <row r="163" spans="1:701" x14ac:dyDescent="0.25">
      <c r="A163" s="47"/>
      <c r="B163" s="47"/>
      <c r="C163" s="47"/>
      <c r="D163" s="47"/>
      <c r="E163" s="47"/>
      <c r="F163" s="47"/>
    </row>
    <row r="164" spans="1:701" x14ac:dyDescent="0.25">
      <c r="B164" s="1" t="s">
        <v>481</v>
      </c>
      <c r="F164" s="48">
        <f>SUM(F137:F155)</f>
        <v>0</v>
      </c>
      <c r="ZY164" t="s">
        <v>395</v>
      </c>
    </row>
    <row r="165" spans="1:701" x14ac:dyDescent="0.25">
      <c r="A165" s="49">
        <f>'Récap. général'!D12</f>
        <v>20</v>
      </c>
      <c r="B165" s="1" t="str">
        <f>CONCATENATE("Montant TVA (",A165,"%)")</f>
        <v>Montant TVA (20%)</v>
      </c>
      <c r="F165" s="48">
        <f>(F164*A165)/100</f>
        <v>0</v>
      </c>
      <c r="ZY165" t="s">
        <v>396</v>
      </c>
    </row>
    <row r="166" spans="1:701" x14ac:dyDescent="0.25">
      <c r="B166" s="1" t="s">
        <v>397</v>
      </c>
      <c r="F166" s="48">
        <f>F164+F165</f>
        <v>0</v>
      </c>
      <c r="ZY166" t="s">
        <v>398</v>
      </c>
    </row>
    <row r="167" spans="1:701" x14ac:dyDescent="0.25">
      <c r="A167" s="47"/>
      <c r="B167" s="47"/>
      <c r="C167" s="47"/>
      <c r="D167" s="47"/>
      <c r="E167" s="47"/>
      <c r="F167" s="47"/>
    </row>
    <row r="168" spans="1:701" x14ac:dyDescent="0.25">
      <c r="B168" s="1" t="s">
        <v>490</v>
      </c>
      <c r="F168" s="48">
        <f>SUM(F137:F157)</f>
        <v>0</v>
      </c>
      <c r="ZY168" t="s">
        <v>395</v>
      </c>
    </row>
    <row r="169" spans="1:701" x14ac:dyDescent="0.25">
      <c r="A169" s="49">
        <f>'Récap. général'!D12</f>
        <v>20</v>
      </c>
      <c r="B169" s="1" t="str">
        <f>CONCATENATE("Montant TVA (",A169,"%)")</f>
        <v>Montant TVA (20%)</v>
      </c>
      <c r="F169" s="48">
        <f>(F168*A169)/100</f>
        <v>0</v>
      </c>
      <c r="ZY169" t="s">
        <v>8</v>
      </c>
    </row>
    <row r="170" spans="1:701" x14ac:dyDescent="0.25">
      <c r="B170" s="1" t="s">
        <v>397</v>
      </c>
      <c r="F170" s="48">
        <f>F168+F169</f>
        <v>0</v>
      </c>
      <c r="ZY170" t="s">
        <v>398</v>
      </c>
    </row>
    <row r="171" spans="1:701" x14ac:dyDescent="0.25">
      <c r="A171" s="47"/>
      <c r="B171" s="47"/>
      <c r="C171" s="47"/>
      <c r="D171" s="47"/>
      <c r="E171" s="47"/>
      <c r="F171" s="47"/>
    </row>
    <row r="172" spans="1:701" x14ac:dyDescent="0.25">
      <c r="B172" s="1" t="s">
        <v>491</v>
      </c>
      <c r="F172" s="48">
        <f>SUM(F137:F155)+F159</f>
        <v>0</v>
      </c>
      <c r="ZY172" t="s">
        <v>395</v>
      </c>
    </row>
    <row r="173" spans="1:701" x14ac:dyDescent="0.25">
      <c r="A173" s="49">
        <f>'Récap. général'!D12</f>
        <v>20</v>
      </c>
      <c r="B173" s="1" t="str">
        <f>CONCATENATE("Montant TVA (",A173,"%)")</f>
        <v>Montant TVA (20%)</v>
      </c>
      <c r="F173" s="48">
        <f>(F172*A173)/100</f>
        <v>0</v>
      </c>
      <c r="ZY173" t="s">
        <v>8</v>
      </c>
    </row>
    <row r="174" spans="1:701" x14ac:dyDescent="0.25">
      <c r="B174" s="1" t="s">
        <v>397</v>
      </c>
      <c r="F174" s="48">
        <f>F172+F173</f>
        <v>0</v>
      </c>
      <c r="ZY174" t="s">
        <v>398</v>
      </c>
    </row>
    <row r="175" spans="1:701" x14ac:dyDescent="0.25">
      <c r="A175" s="47"/>
      <c r="B175" s="47"/>
      <c r="C175" s="47"/>
      <c r="D175" s="47"/>
      <c r="E175" s="47"/>
      <c r="F175" s="47"/>
    </row>
    <row r="176" spans="1:701" x14ac:dyDescent="0.25">
      <c r="B176" s="1" t="s">
        <v>492</v>
      </c>
      <c r="F176" s="48">
        <f>SUM(F136:F159)</f>
        <v>0</v>
      </c>
      <c r="ZY176" t="s">
        <v>395</v>
      </c>
    </row>
    <row r="177" spans="1:701" x14ac:dyDescent="0.25">
      <c r="A177" s="49">
        <f>'Récap. général'!D12</f>
        <v>20</v>
      </c>
      <c r="B177" s="1" t="str">
        <f>CONCATENATE("Montant TVA (",A177,"%)")</f>
        <v>Montant TVA (20%)</v>
      </c>
      <c r="F177" s="48">
        <f>(F176*A177)/100</f>
        <v>0</v>
      </c>
      <c r="ZY177" t="s">
        <v>8</v>
      </c>
    </row>
    <row r="178" spans="1:701" x14ac:dyDescent="0.25">
      <c r="B178" s="1" t="s">
        <v>397</v>
      </c>
      <c r="F178" s="48">
        <f>F176+F177</f>
        <v>0</v>
      </c>
      <c r="ZY178" t="s">
        <v>398</v>
      </c>
    </row>
    <row r="179" spans="1:701" x14ac:dyDescent="0.25">
      <c r="F179" s="48"/>
    </row>
    <row r="180" spans="1:701" x14ac:dyDescent="0.25">
      <c r="F180" s="48"/>
    </row>
  </sheetData>
  <mergeCells count="1">
    <mergeCell ref="A1:F1"/>
  </mergeCells>
  <printOptions horizontalCentered="1"/>
  <pageMargins left="0.08" right="0.08" top="0.06" bottom="0.06" header="0.76" footer="0.76"/>
  <pageSetup paperSize="9" fitToHeight="0" orientation="portrait" r:id="rId1"/>
  <rowBreaks count="4" manualBreakCount="4">
    <brk id="42" max="5" man="1"/>
    <brk id="80" max="5" man="1"/>
    <brk id="113" max="5" man="1"/>
    <brk id="132" max="5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A0025D452615746B9C5486AEF6CB4B0" ma:contentTypeVersion="18" ma:contentTypeDescription="Crée un document." ma:contentTypeScope="" ma:versionID="84e9fcb76e464b5881c7482ba02d866d">
  <xsd:schema xmlns:xsd="http://www.w3.org/2001/XMLSchema" xmlns:xs="http://www.w3.org/2001/XMLSchema" xmlns:p="http://schemas.microsoft.com/office/2006/metadata/properties" xmlns:ns2="b53bd5b6-377f-4c63-9b2c-5d15d8c1ac61" xmlns:ns3="e45bd863-e054-4439-b7fa-2e4eecb0cd88" targetNamespace="http://schemas.microsoft.com/office/2006/metadata/properties" ma:root="true" ma:fieldsID="715e4eb42fa847aaebb1e1513caeb1df" ns2:_="" ns3:_="">
    <xsd:import namespace="b53bd5b6-377f-4c63-9b2c-5d15d8c1ac61"/>
    <xsd:import namespace="e45bd863-e054-4439-b7fa-2e4eecb0cd8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Validation" minOccurs="0"/>
                <xsd:element ref="ns2:Auteur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3bd5b6-377f-4c63-9b2c-5d15d8c1ac6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Validation" ma:index="10" nillable="true" ma:displayName="Validation" ma:format="Dropdown" ma:internalName="Validation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Validé par chef IL (ou chef GAF)"/>
                    <xsd:enumeration value="Validé par Resp. Achat"/>
                  </xsd:restriction>
                </xsd:simpleType>
              </xsd:element>
            </xsd:sequence>
          </xsd:extension>
        </xsd:complexContent>
      </xsd:complexType>
    </xsd:element>
    <xsd:element name="Auteur" ma:index="11" nillable="true" ma:displayName="Auteur" ma:format="Dropdown" ma:list="UserInfo" ma:SharePointGroup="0" ma:internalName="Auteu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bbe024dd-8e83-425a-bcd7-b61054f4133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5bd863-e054-4439-b7fa-2e4eecb0cd88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e07ebe86-23af-48f1-b0d5-d7170d131000}" ma:internalName="TaxCatchAll" ma:showField="CatchAllData" ma:web="e45bd863-e054-4439-b7fa-2e4eecb0cd8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45bd863-e054-4439-b7fa-2e4eecb0cd88" xsi:nil="true"/>
    <lcf76f155ced4ddcb4097134ff3c332f xmlns="b53bd5b6-377f-4c63-9b2c-5d15d8c1ac61">
      <Terms xmlns="http://schemas.microsoft.com/office/infopath/2007/PartnerControls"/>
    </lcf76f155ced4ddcb4097134ff3c332f>
    <Validation xmlns="b53bd5b6-377f-4c63-9b2c-5d15d8c1ac61" xsi:nil="true"/>
    <Auteur xmlns="b53bd5b6-377f-4c63-9b2c-5d15d8c1ac61">
      <UserInfo>
        <DisplayName/>
        <AccountId xsi:nil="true"/>
        <AccountType/>
      </UserInfo>
    </Auteur>
  </documentManagement>
</p:properties>
</file>

<file path=customXml/itemProps1.xml><?xml version="1.0" encoding="utf-8"?>
<ds:datastoreItem xmlns:ds="http://schemas.openxmlformats.org/officeDocument/2006/customXml" ds:itemID="{872502C3-2EA6-49CE-A252-81ED0A3AADCB}"/>
</file>

<file path=customXml/itemProps2.xml><?xml version="1.0" encoding="utf-8"?>
<ds:datastoreItem xmlns:ds="http://schemas.openxmlformats.org/officeDocument/2006/customXml" ds:itemID="{87895047-2418-47A3-8A91-F1755270830A}"/>
</file>

<file path=customXml/itemProps3.xml><?xml version="1.0" encoding="utf-8"?>
<ds:datastoreItem xmlns:ds="http://schemas.openxmlformats.org/officeDocument/2006/customXml" ds:itemID="{8699F531-021A-4518-8CE1-A89A1A1618E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Récap. général</vt:lpstr>
      <vt:lpstr>LOT VRD</vt:lpstr>
      <vt:lpstr>'LOT VRD'!Impression_des_titres</vt:lpstr>
      <vt:lpstr>'LOT VRD'!Zone_d_impression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v.colin</dc:creator>
  <cp:lastModifiedBy>Vincent Colin</cp:lastModifiedBy>
  <dcterms:created xsi:type="dcterms:W3CDTF">2025-07-17T07:15:50Z</dcterms:created>
  <dcterms:modified xsi:type="dcterms:W3CDTF">2025-08-06T06:39:23Z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0x010100AA0025D452615746B9C5486AEF6CB4B0</vt:lpwstr>
  </property>
</Properties>
</file>